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ssessment" sheetId="1" state="visible" r:id="rId3"/>
    <sheet name="Score Summary" sheetId="2" state="visible" r:id="rId4"/>
  </sheets>
  <definedNames>
    <definedName function="false" hidden="false" localSheetId="0" name="_xlnm.Print_Area" vbProcedure="false">Assessment!$A$1:$H$178</definedName>
    <definedName function="false" hidden="false" localSheetId="0" name="_xlnm.Print_Titles" vbProcedure="false">Assessment!$1:$5</definedName>
    <definedName function="false" hidden="false" localSheetId="1" name="_xlnm.Print_Area" vbProcedure="false">'Score Summary'!$A$1:$G$51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<sst xmlns="http://schemas.openxmlformats.org/spreadsheetml/2006/main" count="212" uniqueCount="157">
  <si>
    <t xml:space="preserve">BACKLOG REFINEMENT ASSESSMENT</t>
  </si>
  <si>
    <t xml:space="preserve">Agile Event Assessment  |  Offline Edition</t>
  </si>
  <si>
    <t xml:space="preserve">This assessment collects structured feedback on how effectively your team manages and refines its backlog. It focuses on cadence, stakeholder involvement, clarity of work items, and readiness for sprint planning, enabling targeted coaching and continuous improvement.</t>
  </si>
  <si>
    <t xml:space="preserve">Prefer to go online? Take the Backlog Refinement Assessment on the SIG website</t>
  </si>
  <si>
    <t xml:space="preserve">YOUR SCORE</t>
  </si>
  <si>
    <t xml:space="preserve">MATURITY LEVEL</t>
  </si>
  <si>
    <t xml:space="preserve">Read the Backlog Refinement Scoring &amp; Interpretation Guide</t>
  </si>
  <si>
    <t xml:space="preserve">HOW TO COMPLETE THIS ASSESSMENT</t>
  </si>
  <si>
    <t xml:space="preserve">1.  Complete this assessment after observing a Backlog Refinement session.</t>
  </si>
  <si>
    <t xml:space="preserve">2.  Type in the shaded cells for written answers. For answer choices, choose X from the dropdown in the Mark column next to your answer.</t>
  </si>
  <si>
    <t xml:space="preserve">3.  "Select one" questions take a single X. "Select all that apply" questions can take several. If more than one X is marked on a select-one question, it is flagged and scores 0 until corrected.</t>
  </si>
  <si>
    <t xml:space="preserve">4.  Your score updates automatically at the top of this sheet and on the Score Summary tab, along with what it means.</t>
  </si>
  <si>
    <t xml:space="preserve">Example:  Yes</t>
  </si>
  <si>
    <t xml:space="preserve">X</t>
  </si>
  <si>
    <t xml:space="preserve">(example only, not scored)</t>
  </si>
  <si>
    <t xml:space="preserve">ABOUT THE ASSESSOR AND TEAM</t>
  </si>
  <si>
    <t xml:space="preserve">What is the name of the individual conducting the assessment?</t>
  </si>
  <si>
    <t xml:space="preserve">Written</t>
  </si>
  <si>
    <t xml:space="preserve">What is the email address of the individual conducting the assessment?</t>
  </si>
  <si>
    <t xml:space="preserve">What is the name of the company?</t>
  </si>
  <si>
    <t xml:space="preserve">What industry are you in?</t>
  </si>
  <si>
    <t xml:space="preserve">Select one</t>
  </si>
  <si>
    <t xml:space="preserve">Technology</t>
  </si>
  <si>
    <t xml:space="preserve">Healthcare</t>
  </si>
  <si>
    <t xml:space="preserve">Financial Services</t>
  </si>
  <si>
    <t xml:space="preserve">Manufacturing</t>
  </si>
  <si>
    <t xml:space="preserve">Retail</t>
  </si>
  <si>
    <t xml:space="preserve">Government</t>
  </si>
  <si>
    <t xml:space="preserve">Education</t>
  </si>
  <si>
    <t xml:space="preserve">Non-Profit</t>
  </si>
  <si>
    <t xml:space="preserve">Consulting</t>
  </si>
  <si>
    <t xml:space="preserve">Other</t>
  </si>
  <si>
    <t xml:space="preserve">What is your role or title?</t>
  </si>
  <si>
    <t xml:space="preserve">What is the name of the team?</t>
  </si>
  <si>
    <t xml:space="preserve">TEAM AND ATTENDANCE</t>
  </si>
  <si>
    <t xml:space="preserve">What is the number of team members including the Scrum Master, Product Owner, and Tech Lead?</t>
  </si>
  <si>
    <t xml:space="preserve">&lt;6</t>
  </si>
  <si>
    <t xml:space="preserve">6-9</t>
  </si>
  <si>
    <t xml:space="preserve">10-12</t>
  </si>
  <si>
    <t xml:space="preserve">13+</t>
  </si>
  <si>
    <t xml:space="preserve">How many people were in attendance?</t>
  </si>
  <si>
    <t xml:space="preserve">Who was present?</t>
  </si>
  <si>
    <t xml:space="preserve">Select all
that apply</t>
  </si>
  <si>
    <t xml:space="preserve">Scrum Master</t>
  </si>
  <si>
    <t xml:space="preserve">Product Owner</t>
  </si>
  <si>
    <t xml:space="preserve">Tech Lead</t>
  </si>
  <si>
    <t xml:space="preserve">All other team members</t>
  </si>
  <si>
    <t xml:space="preserve">Some other team members</t>
  </si>
  <si>
    <t xml:space="preserve">Who is the team's Scrum Master?</t>
  </si>
  <si>
    <t xml:space="preserve">Who is the team's Product Owner?</t>
  </si>
  <si>
    <t xml:space="preserve">Who is the team's Tech Lead?</t>
  </si>
  <si>
    <t xml:space="preserve">THE REFINEMENT SESSION</t>
  </si>
  <si>
    <t xml:space="preserve">Who facilitated?</t>
  </si>
  <si>
    <t xml:space="preserve">How often do the Backlog Refinements occur?</t>
  </si>
  <si>
    <t xml:space="preserve">Weekly</t>
  </si>
  <si>
    <t xml:space="preserve">Bi-Weekly</t>
  </si>
  <si>
    <t xml:space="preserve">Monthly</t>
  </si>
  <si>
    <t xml:space="preserve">As Needed</t>
  </si>
  <si>
    <t xml:space="preserve">Were cameras on?</t>
  </si>
  <si>
    <t xml:space="preserve">Yes</t>
  </si>
  <si>
    <t xml:space="preserve">Some</t>
  </si>
  <si>
    <t xml:space="preserve">No</t>
  </si>
  <si>
    <t xml:space="preserve">In Person (N/A)</t>
  </si>
  <si>
    <t xml:space="preserve">How long did the meeting last?</t>
  </si>
  <si>
    <t xml:space="preserve">&lt;30 Minutes</t>
  </si>
  <si>
    <t xml:space="preserve">30-60 Minutes</t>
  </si>
  <si>
    <t xml:space="preserve">1+ Hour</t>
  </si>
  <si>
    <t xml:space="preserve">Was the backlog open and visible so user stories could be worked through one by one?</t>
  </si>
  <si>
    <t xml:space="preserve">Did the team split large or unclear stories into smaller, well-defined pieces during this refinement session?</t>
  </si>
  <si>
    <t xml:space="preserve">Always</t>
  </si>
  <si>
    <t xml:space="preserve">Usually</t>
  </si>
  <si>
    <t xml:space="preserve">Sometimes</t>
  </si>
  <si>
    <t xml:space="preserve">Rarely</t>
  </si>
  <si>
    <t xml:space="preserve">How many sprints are refined and ready in the backlog?</t>
  </si>
  <si>
    <t xml:space="preserve">&lt;1 Sprint</t>
  </si>
  <si>
    <t xml:space="preserve">1-2 Sprint</t>
  </si>
  <si>
    <t xml:space="preserve">3 Sprints</t>
  </si>
  <si>
    <t xml:space="preserve">4+ Sprints</t>
  </si>
  <si>
    <t xml:space="preserve">Were relevant business stakeholders, subject matter experts, or representatives from dependent teams present or consulted during refinement?</t>
  </si>
  <si>
    <t xml:space="preserve">Were stale, outdated, or duplicate items removed or flagged for removal during this session?</t>
  </si>
  <si>
    <t xml:space="preserve">Did the team review the priorities of the backlog?</t>
  </si>
  <si>
    <t xml:space="preserve">Did the team review and refine the highest priority user stories or tasks?</t>
  </si>
  <si>
    <t xml:space="preserve">Were action items or open questions from the previous refinement session resolved before this one?</t>
  </si>
  <si>
    <t xml:space="preserve">N/A, First Session</t>
  </si>
  <si>
    <t xml:space="preserve">For each task or story refined, what items were reviewed?</t>
  </si>
  <si>
    <t xml:space="preserve">Priority</t>
  </si>
  <si>
    <t xml:space="preserve">Size/Story Points</t>
  </si>
  <si>
    <t xml:space="preserve">Description</t>
  </si>
  <si>
    <t xml:space="preserve">Acceptance Criteria</t>
  </si>
  <si>
    <t xml:space="preserve">Epic (Feature) Breakdown</t>
  </si>
  <si>
    <t xml:space="preserve">Does the team have an agreed Definition of Ready, and was it applied when refining items in this session?</t>
  </si>
  <si>
    <t xml:space="preserve">Yes, applied consistently</t>
  </si>
  <si>
    <t xml:space="preserve">Somewhat, referenced but not applied consistently</t>
  </si>
  <si>
    <t xml:space="preserve">No Definition of Ready</t>
  </si>
  <si>
    <t xml:space="preserve">Were cross-team or external dependencies identified for the items refined in this session?</t>
  </si>
  <si>
    <t xml:space="preserve">N/A, No Dependencies</t>
  </si>
  <si>
    <t xml:space="preserve">FEEDBACK AND RECOMMENDATIONS</t>
  </si>
  <si>
    <t xml:space="preserve">What critical feedback do you have about what isn't going well or what needs to change?</t>
  </si>
  <si>
    <t xml:space="preserve">What additional notes do you have about what was being assessed?</t>
  </si>
  <si>
    <t xml:space="preserve">What do you recommend we do as a result of this assessment?</t>
  </si>
  <si>
    <t xml:space="preserve">May Stephens Insight Group contact you about services, resources, or future research opportunities?</t>
  </si>
  <si>
    <t xml:space="preserve">Ready for coaching? Our agile coaches help teams apply assessment insights and accelerate value delivery.</t>
  </si>
  <si>
    <t xml:space="preserve">stephensinsightgroup.com  |  info@stephensinsightgroup.com  |  (616) 724-0297</t>
  </si>
  <si>
    <t xml:space="preserve">© 2026 Stephens Insight Group LLC. All rights reserved. Grand Rapids, Michigan.  Capital In. Value Out.</t>
  </si>
  <si>
    <t xml:space="preserve">SCORE SUMMARY</t>
  </si>
  <si>
    <t xml:space="preserve">Your total maturity score is calculated the same way as the online assessment (0 to 100).</t>
  </si>
  <si>
    <t xml:space="preserve">Total Maturity Score</t>
  </si>
  <si>
    <t xml:space="preserve">Maturity Level</t>
  </si>
  <si>
    <t xml:space="preserve">What It Means</t>
  </si>
  <si>
    <t xml:space="preserve">Scored Questions Answered</t>
  </si>
  <si>
    <t xml:space="preserve">SCORE INTERPRETATION</t>
  </si>
  <si>
    <t xml:space="preserve">Score Range</t>
  </si>
  <si>
    <t xml:space="preserve">1 to 20</t>
  </si>
  <si>
    <t xml:space="preserve">Struggling</t>
  </si>
  <si>
    <t xml:space="preserve">Refinement is not functioning as a preparation practice. Stories reach Sprint Planning without shared understanding, and the team is likely refining rarely, without the Product Owner in the room, or without the backlog on screen.</t>
  </si>
  <si>
    <t xml:space="preserve">21 to 40</t>
  </si>
  <si>
    <t xml:space="preserve">Developing</t>
  </si>
  <si>
    <t xml:space="preserve">Sessions happen, but they are inconsistent and shallow. The team reviews descriptions and estimates without splitting large work, applying a standard, or surfacing dependencies, so the surprises land during the sprint instead.</t>
  </si>
  <si>
    <t xml:space="preserve">41 to 60</t>
  </si>
  <si>
    <t xml:space="preserve">Norming</t>
  </si>
  <si>
    <t xml:space="preserve">Refinement is a real habit and the basics hold. The next gains come from splitting oversized stories, tightening acceptance criteria, and closing open questions between sessions rather than carrying them forward.</t>
  </si>
  <si>
    <t xml:space="preserve">61 to 80</t>
  </si>
  <si>
    <t xml:space="preserve">Performing</t>
  </si>
  <si>
    <t xml:space="preserve">Refinement is working. The team keeps a rolling supply of ready work, involves the right people, and finds most dependencies before the sprint starts. Tune the depth of ready work and the discipline behind your Definition of Ready.</t>
  </si>
  <si>
    <t xml:space="preserve">81 to 100</t>
  </si>
  <si>
    <t xml:space="preserve">Thriving</t>
  </si>
  <si>
    <t xml:space="preserve">Refinement is a genuine advantage. Work arrives at planning small, understood, and testable, dependencies are known early, and the backlog stays clean enough to function as a real plan.</t>
  </si>
  <si>
    <t xml:space="preserve">Source: Backlog Refinement Assessment Scoring Guide, Stephens Insight Group</t>
  </si>
  <si>
    <t xml:space="preserve">SCORE BY QUESTION</t>
  </si>
  <si>
    <t xml:space="preserve">Question #</t>
  </si>
  <si>
    <t xml:space="preserve">Topic</t>
  </si>
  <si>
    <t xml:space="preserve">Your Points</t>
  </si>
  <si>
    <t xml:space="preserve">Max Points</t>
  </si>
  <si>
    <t xml:space="preserve">Status</t>
  </si>
  <si>
    <t xml:space="preserve">Team Size</t>
  </si>
  <si>
    <t xml:space="preserve">Attendee Count</t>
  </si>
  <si>
    <t xml:space="preserve">Roles Present</t>
  </si>
  <si>
    <t xml:space="preserve">Facilitator</t>
  </si>
  <si>
    <t xml:space="preserve">Refinement Cadence</t>
  </si>
  <si>
    <t xml:space="preserve">Cameras On</t>
  </si>
  <si>
    <t xml:space="preserve">Session Length</t>
  </si>
  <si>
    <t xml:space="preserve">Backlog Visibility</t>
  </si>
  <si>
    <t xml:space="preserve">Story Splitting</t>
  </si>
  <si>
    <t xml:space="preserve">Ready Work Depth</t>
  </si>
  <si>
    <t xml:space="preserve">Stakeholder Involvement</t>
  </si>
  <si>
    <t xml:space="preserve">Backlog Hygiene</t>
  </si>
  <si>
    <t xml:space="preserve">Priority Review</t>
  </si>
  <si>
    <t xml:space="preserve">Top Priority Refinement</t>
  </si>
  <si>
    <t xml:space="preserve">Open Question Follow Through</t>
  </si>
  <si>
    <t xml:space="preserve">Refinement Depth</t>
  </si>
  <si>
    <t xml:space="preserve">Definition of Ready</t>
  </si>
  <si>
    <t xml:space="preserve">Dependency Identification</t>
  </si>
  <si>
    <t xml:space="preserve">Total</t>
  </si>
  <si>
    <t xml:space="preserve">Notes: Some answers carry negative points (13+ team members, cameras off), matching the online assessment. Written and contact questions are not scored. For what each topic measures and how to improve, open the guide below.</t>
  </si>
  <si>
    <t xml:space="preserve">Open the Scoring &amp; Interpretation Guide</t>
  </si>
  <si>
    <t xml:space="preserve">Take this assessment online</t>
  </si>
  <si>
    <t xml:space="preserve">Ready for coaching? Connect with SIG: info@stephensinsightgroup.com  |  (616) 724-0297</t>
  </si>
</sst>
</file>

<file path=xl/styles.xml><?xml version="1.0" encoding="utf-8"?>
<styleSheet xmlns="http://schemas.openxmlformats.org/spreadsheetml/2006/main">
  <numFmts count="2">
    <numFmt numFmtId="164" formatCode="General"/>
    <numFmt numFmtId="165" formatCode="General"/>
  </numFmts>
  <fonts count="25">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sz val="10"/>
      <color rgb="FF000000"/>
      <name val="Montserrat"/>
      <family val="0"/>
      <charset val="1"/>
    </font>
    <font>
      <b val="true"/>
      <u val="single"/>
      <sz val="10"/>
      <color rgb="FF996220"/>
      <name val="Montserrat"/>
      <family val="0"/>
      <charset val="1"/>
    </font>
    <font>
      <b val="true"/>
      <sz val="9"/>
      <color rgb="FFFFFFFF"/>
      <name val="Montserrat"/>
      <family val="0"/>
      <charset val="1"/>
    </font>
    <font>
      <b val="true"/>
      <sz val="16"/>
      <color rgb="FF0D2849"/>
      <name val="Montserrat"/>
      <family val="0"/>
      <charset val="1"/>
    </font>
    <font>
      <b val="true"/>
      <sz val="12"/>
      <color rgb="FF0D2849"/>
      <name val="Montserrat"/>
      <family val="0"/>
      <charset val="1"/>
    </font>
    <font>
      <b val="true"/>
      <sz val="11"/>
      <color rgb="FF0D2849"/>
      <name val="Montserrat"/>
      <family val="0"/>
      <charset val="1"/>
    </font>
    <font>
      <sz val="9.5"/>
      <color rgb="FF000000"/>
      <name val="Montserrat"/>
      <family val="0"/>
      <charset val="1"/>
    </font>
    <font>
      <i val="true"/>
      <sz val="9.5"/>
      <color rgb="FF000000"/>
      <name val="Montserrat"/>
      <family val="0"/>
      <charset val="1"/>
    </font>
    <font>
      <b val="true"/>
      <sz val="10"/>
      <color rgb="FF0D2849"/>
      <name val="Montserrat"/>
      <family val="0"/>
      <charset val="1"/>
    </font>
    <font>
      <i val="true"/>
      <sz val="8.5"/>
      <color rgb="FF666666"/>
      <name val="Montserrat"/>
      <family val="0"/>
      <charset val="1"/>
    </font>
    <font>
      <b val="true"/>
      <sz val="11"/>
      <color rgb="FFFFFFFF"/>
      <name val="Montserrat"/>
      <family val="0"/>
      <charset val="1"/>
    </font>
    <font>
      <i val="true"/>
      <sz val="8.5"/>
      <color rgb="FF444444"/>
      <name val="Montserrat"/>
      <family val="0"/>
      <charset val="1"/>
    </font>
    <font>
      <b val="true"/>
      <sz val="9"/>
      <color rgb="FFC00000"/>
      <name val="Montserrat"/>
      <family val="0"/>
      <charset val="1"/>
    </font>
    <font>
      <u val="single"/>
      <sz val="9.5"/>
      <color rgb="FF996220"/>
      <name val="Montserrat"/>
      <family val="0"/>
      <charset val="1"/>
    </font>
    <font>
      <b val="true"/>
      <sz val="10"/>
      <color rgb="FFFFFFFF"/>
      <name val="Montserrat"/>
      <family val="0"/>
      <charset val="1"/>
    </font>
    <font>
      <b val="true"/>
      <sz val="20"/>
      <color rgb="FF0D2849"/>
      <name val="Montserrat"/>
      <family val="0"/>
      <charset val="1"/>
    </font>
    <font>
      <b val="true"/>
      <sz val="14"/>
      <color rgb="FF0D2849"/>
      <name val="Montserrat"/>
      <family val="0"/>
      <charset val="1"/>
    </font>
    <font>
      <b val="true"/>
      <sz val="10"/>
      <color rgb="FF996220"/>
      <name val="Montserrat"/>
      <family val="0"/>
      <charset val="1"/>
    </font>
    <font>
      <i val="true"/>
      <u val="single"/>
      <sz val="8.5"/>
      <color rgb="FF996220"/>
      <name val="Montserrat"/>
      <family val="0"/>
      <charset val="1"/>
    </font>
  </fonts>
  <fills count="8">
    <fill>
      <patternFill patternType="none"/>
    </fill>
    <fill>
      <patternFill patternType="gray125"/>
    </fill>
    <fill>
      <patternFill patternType="solid">
        <fgColor rgb="FF0D2849"/>
        <bgColor rgb="FF003300"/>
      </patternFill>
    </fill>
    <fill>
      <patternFill patternType="solid">
        <fgColor rgb="FFF6C882"/>
        <bgColor rgb="FFC0C0C0"/>
      </patternFill>
    </fill>
    <fill>
      <patternFill patternType="solid">
        <fgColor rgb="FFFFF6E5"/>
        <bgColor rgb="FFF2F4F6"/>
      </patternFill>
    </fill>
    <fill>
      <patternFill patternType="solid">
        <fgColor rgb="FFCBD1D7"/>
        <bgColor rgb="FFC0C0C0"/>
      </patternFill>
    </fill>
    <fill>
      <patternFill patternType="solid">
        <fgColor rgb="FFFFFFFF"/>
        <bgColor rgb="FFFFF6E5"/>
      </patternFill>
    </fill>
    <fill>
      <patternFill patternType="solid">
        <fgColor rgb="FFF2F4F6"/>
        <bgColor rgb="FFFFF6E5"/>
      </patternFill>
    </fill>
  </fills>
  <borders count="3">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 diagonalUp="false" diagonalDown="false">
      <left/>
      <right/>
      <top/>
      <bottom style="hair">
        <color rgb="FFCBD1D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2" borderId="0" xfId="0" applyFont="true" applyBorder="true" applyAlignment="true" applyProtection="false">
      <alignment horizontal="center" vertical="center" textRotation="0" wrapText="tru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5" fontId="9" fillId="3" borderId="0" xfId="0" applyFont="true" applyBorder="true" applyAlignment="true" applyProtection="false">
      <alignment horizontal="center" vertical="center" textRotation="0" wrapText="true" indent="0" shrinkToFit="false"/>
      <protection locked="true" hidden="false"/>
    </xf>
    <xf numFmtId="164" fontId="10" fillId="3" borderId="0" xfId="0" applyFont="true" applyBorder="false" applyAlignment="true" applyProtection="false">
      <alignment horizontal="center"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2"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2" borderId="0" xfId="0" applyFont="true" applyBorder="true" applyAlignment="true" applyProtection="false">
      <alignment horizontal="general" vertical="center" textRotation="0" wrapText="false" indent="1" shrinkToFit="false"/>
      <protection locked="true" hidden="false"/>
    </xf>
    <xf numFmtId="164" fontId="14" fillId="5" borderId="0" xfId="0" applyFont="true" applyBorder="false" applyAlignment="true" applyProtection="false">
      <alignment horizontal="center" vertical="center" textRotation="0" wrapText="true" indent="0" shrinkToFit="false"/>
      <protection locked="true" hidden="false"/>
    </xf>
    <xf numFmtId="164" fontId="14" fillId="5" borderId="0" xfId="0" applyFont="true" applyBorder="false" applyAlignment="true" applyProtection="false">
      <alignment horizontal="general" vertical="center" textRotation="0" wrapText="true" indent="0" shrinkToFit="false"/>
      <protection locked="true" hidden="false"/>
    </xf>
    <xf numFmtId="164" fontId="17" fillId="5" borderId="0" xfId="0" applyFont="true" applyBorder="false" applyAlignment="true" applyProtection="false">
      <alignment horizontal="center" vertical="center" textRotation="0" wrapText="tru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18" fillId="5" borderId="0" xfId="0" applyFont="true" applyBorder="false" applyAlignment="true" applyProtection="false">
      <alignment horizontal="center" vertical="center" textRotation="0" wrapText="true" indent="0" shrinkToFit="false"/>
      <protection locked="true" hidden="false"/>
    </xf>
    <xf numFmtId="164" fontId="6" fillId="0" borderId="2" xfId="0" applyFont="true" applyBorder="true" applyAlignment="true" applyProtection="false">
      <alignment horizontal="general" vertical="center" textRotation="0" wrapText="false" indent="2"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20" fillId="2" borderId="0" xfId="0" applyFont="true" applyBorder="false" applyAlignment="true" applyProtection="false">
      <alignment horizontal="general" vertical="center" textRotation="0" wrapText="true" indent="1" shrinkToFit="false"/>
      <protection locked="true" hidden="false"/>
    </xf>
    <xf numFmtId="165" fontId="21" fillId="3" borderId="1" xfId="0" applyFont="true" applyBorder="true" applyAlignment="true" applyProtection="false">
      <alignment horizontal="left" vertical="center" textRotation="0" wrapText="true" indent="1" shrinkToFit="false"/>
      <protection locked="true" hidden="false"/>
    </xf>
    <xf numFmtId="164" fontId="22" fillId="3" borderId="1" xfId="0" applyFont="true" applyBorder="true" applyAlignment="true" applyProtection="false">
      <alignment horizontal="left" vertical="center" textRotation="0" wrapText="true" indent="1" shrinkToFit="false"/>
      <protection locked="true" hidden="false"/>
    </xf>
    <xf numFmtId="164" fontId="6" fillId="6" borderId="1" xfId="0" applyFont="true" applyBorder="true" applyAlignment="true" applyProtection="false">
      <alignment horizontal="left" vertical="center" textRotation="0" wrapText="true" indent="1"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20" fillId="2" borderId="0" xfId="0" applyFont="true" applyBorder="true" applyAlignment="true" applyProtection="false">
      <alignment horizontal="center" vertical="center" textRotation="0" wrapText="true" indent="0" shrinkToFit="false"/>
      <protection locked="true" hidden="false"/>
    </xf>
    <xf numFmtId="164" fontId="20" fillId="2" borderId="0" xfId="0" applyFont="true" applyBorder="false" applyAlignment="true" applyProtection="false">
      <alignment horizontal="center" vertical="center" textRotation="0" wrapText="true" indent="0" shrinkToFit="false"/>
      <protection locked="true" hidden="false"/>
    </xf>
    <xf numFmtId="164" fontId="14" fillId="0" borderId="1" xfId="0" applyFont="true" applyBorder="true" applyAlignment="true" applyProtection="false">
      <alignment horizontal="center" vertical="center" textRotation="0" wrapText="tru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center" textRotation="0" wrapText="false" indent="1" shrinkToFit="false"/>
      <protection locked="true" hidden="false"/>
    </xf>
    <xf numFmtId="164" fontId="6" fillId="7" borderId="1" xfId="0" applyFont="true" applyBorder="true" applyAlignment="true" applyProtection="false">
      <alignment horizontal="center" vertical="center" textRotation="0" wrapText="true" indent="0" shrinkToFit="false"/>
      <protection locked="true" hidden="false"/>
    </xf>
    <xf numFmtId="164" fontId="6" fillId="7" borderId="1" xfId="0" applyFont="true" applyBorder="true" applyAlignment="true" applyProtection="false">
      <alignment horizontal="general" vertical="center" textRotation="0" wrapText="false" indent="1"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general" vertical="center" textRotation="0" wrapText="false" indent="1" shrinkToFit="false"/>
      <protection locked="true" hidden="false"/>
    </xf>
    <xf numFmtId="164" fontId="17" fillId="0" borderId="0"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F6C882"/>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6E5"/>
      <rgbColor rgb="FFF2F4F6"/>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6C882"/>
      <rgbColor rgb="FF3366FF"/>
      <rgbColor rgb="FF33CCCC"/>
      <rgbColor rgb="FF99CC00"/>
      <rgbColor rgb="FFFFCC00"/>
      <rgbColor rgb="FFFF9900"/>
      <rgbColor rgb="FFFF6600"/>
      <rgbColor rgb="FF666666"/>
      <rgbColor rgb="FF969696"/>
      <rgbColor rgb="FF0D2849"/>
      <rgbColor rgb="FF339966"/>
      <rgbColor rgb="FF003300"/>
      <rgbColor rgb="FF333300"/>
      <rgbColor rgb="FF993300"/>
      <rgbColor rgb="FF993366"/>
      <rgbColor rgb="FF333399"/>
      <rgbColor rgb="FF4444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2</xdr:col>
      <xdr:colOff>2434680</xdr:colOff>
      <xdr:row>2</xdr:row>
      <xdr:rowOff>151920</xdr:rowOff>
    </xdr:to>
    <xdr:pic>
      <xdr:nvPicPr>
        <xdr:cNvPr id="0" name="Image 1" descr="Picture"/>
        <xdr:cNvPicPr/>
      </xdr:nvPicPr>
      <xdr:blipFill>
        <a:blip r:embed="rId1"/>
        <a:stretch/>
      </xdr:blipFill>
      <xdr:spPr>
        <a:xfrm>
          <a:off x="141120" y="0"/>
          <a:ext cx="2857320" cy="6091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0</xdr:row>
      <xdr:rowOff>0</xdr:rowOff>
    </xdr:from>
    <xdr:to>
      <xdr:col>2</xdr:col>
      <xdr:colOff>1024920</xdr:colOff>
      <xdr:row>2</xdr:row>
      <xdr:rowOff>151920</xdr:rowOff>
    </xdr:to>
    <xdr:pic>
      <xdr:nvPicPr>
        <xdr:cNvPr id="1" name="Image 1" descr="Picture"/>
        <xdr:cNvPicPr/>
      </xdr:nvPicPr>
      <xdr:blipFill>
        <a:blip r:embed="rId1"/>
        <a:stretch/>
      </xdr:blipFill>
      <xdr:spPr>
        <a:xfrm>
          <a:off x="141120" y="0"/>
          <a:ext cx="2857320" cy="6091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stephensinsightgroup.com/resources-tools/assessments/agile-backlog-refinement-assessment/" TargetMode="External"/><Relationship Id="rId2" Type="http://schemas.openxmlformats.org/officeDocument/2006/relationships/hyperlink" Target="https://stephensinsightgroup.com/resources-tools/assessments/agile-backlog-refinement-assessment/guide/" TargetMode="External"/><Relationship Id="rId3" Type="http://schemas.openxmlformats.org/officeDocument/2006/relationships/hyperlink" Target="https://stephensinsightgroup.com/" TargetMode="External"/><Relationship Id="rId4"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stephensinsightgroup.com/resources-tools/assessments/agile-backlog-refinement-assessment/guide/" TargetMode="External"/><Relationship Id="rId2" Type="http://schemas.openxmlformats.org/officeDocument/2006/relationships/hyperlink" Target="https://stephensinsightgroup.com/resources-tools/assessments/agile-backlog-refinement-assessment/guide/" TargetMode="External"/><Relationship Id="rId3" Type="http://schemas.openxmlformats.org/officeDocument/2006/relationships/hyperlink" Target="https://stephensinsightgroup.com/resources-tools/assessments/agile-backlog-refinement-assessment/" TargetMode="External"/><Relationship Id="rId4"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17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78"/>
    <col collapsed="false" customWidth="true" hidden="false" outlineLevel="0" max="4" min="4" style="0" width="12"/>
    <col collapsed="false" customWidth="true" hidden="true" outlineLevel="0" max="5" min="5" style="0" width="8"/>
    <col collapsed="false" customWidth="true" hidden="false" outlineLevel="0" max="6" min="6" style="0" width="24"/>
    <col collapsed="false" customWidth="true" hidden="true" outlineLevel="0" max="7" min="7" style="0" width="8"/>
    <col collapsed="false" customWidth="true" hidden="false" outlineLevel="0" max="8" min="8" style="0" width="2"/>
  </cols>
  <sheetData>
    <row r="1" customFormat="false" ht="18" hidden="false" customHeight="true" outlineLevel="0" collapsed="false">
      <c r="A1" s="1"/>
      <c r="B1" s="1"/>
      <c r="C1" s="1"/>
      <c r="D1" s="1"/>
      <c r="E1" s="1"/>
      <c r="F1" s="1"/>
      <c r="G1" s="1"/>
      <c r="H1" s="1"/>
    </row>
    <row r="2" customFormat="false" ht="18" hidden="false" customHeight="true" outlineLevel="0" collapsed="false">
      <c r="A2" s="1"/>
      <c r="B2" s="1"/>
      <c r="C2" s="1"/>
      <c r="D2" s="1"/>
      <c r="E2" s="1"/>
      <c r="F2" s="1"/>
      <c r="G2" s="1"/>
      <c r="H2" s="1"/>
    </row>
    <row r="3" customFormat="false" ht="18" hidden="false" customHeight="true" outlineLevel="0" collapsed="false">
      <c r="A3" s="1"/>
      <c r="B3" s="1"/>
      <c r="C3" s="1"/>
      <c r="D3" s="1"/>
      <c r="E3" s="1"/>
      <c r="F3" s="1"/>
      <c r="G3" s="1"/>
      <c r="H3" s="1"/>
    </row>
    <row r="4" customFormat="false" ht="18" hidden="false" customHeight="true" outlineLevel="0" collapsed="false">
      <c r="A4" s="1"/>
      <c r="B4" s="1"/>
      <c r="C4" s="1"/>
      <c r="D4" s="1"/>
      <c r="E4" s="1"/>
      <c r="F4" s="1"/>
      <c r="G4" s="1"/>
      <c r="H4" s="1"/>
    </row>
    <row r="5" customFormat="false" ht="4.5" hidden="false" customHeight="true" outlineLevel="0" collapsed="false">
      <c r="A5" s="2"/>
      <c r="B5" s="2"/>
      <c r="C5" s="2"/>
      <c r="D5" s="2"/>
      <c r="E5" s="2"/>
      <c r="F5" s="2"/>
      <c r="G5" s="2"/>
      <c r="H5" s="2"/>
    </row>
    <row r="7" customFormat="false" ht="22.05" hidden="false" customHeight="false" outlineLevel="0" collapsed="false">
      <c r="B7" s="3" t="s">
        <v>0</v>
      </c>
    </row>
    <row r="8" customFormat="false" ht="15" hidden="false" customHeight="false" outlineLevel="0" collapsed="false">
      <c r="B8" s="4" t="s">
        <v>1</v>
      </c>
    </row>
    <row r="9" customFormat="false" ht="43.5" hidden="false" customHeight="true" outlineLevel="0" collapsed="false">
      <c r="B9" s="5" t="s">
        <v>2</v>
      </c>
      <c r="C9" s="5"/>
      <c r="D9" s="5"/>
      <c r="E9" s="5"/>
      <c r="F9" s="5"/>
    </row>
    <row r="11" customFormat="false" ht="15" hidden="false" customHeight="true" outlineLevel="0" collapsed="false">
      <c r="B11" s="6" t="s">
        <v>3</v>
      </c>
      <c r="C11" s="6"/>
      <c r="D11" s="7" t="s">
        <v>4</v>
      </c>
      <c r="E11" s="7"/>
      <c r="F11" s="8" t="s">
        <v>5</v>
      </c>
    </row>
    <row r="12" customFormat="false" ht="27.75" hidden="false" customHeight="true" outlineLevel="0" collapsed="false">
      <c r="B12" s="6" t="s">
        <v>6</v>
      </c>
      <c r="C12" s="6"/>
      <c r="D12" s="9" t="n">
        <f aca="false">'Score Summary'!C9</f>
        <v>0</v>
      </c>
      <c r="E12" s="9"/>
      <c r="F12" s="10" t="str">
        <f aca="false">'Score Summary'!C10</f>
        <v>Not yet scored</v>
      </c>
    </row>
    <row r="14" customFormat="false" ht="15" hidden="false" customHeight="false" outlineLevel="0" collapsed="false">
      <c r="B14" s="11" t="s">
        <v>7</v>
      </c>
    </row>
    <row r="15" customFormat="false" ht="15.75" hidden="false" customHeight="true" outlineLevel="0" collapsed="false">
      <c r="B15" s="12" t="s">
        <v>8</v>
      </c>
      <c r="C15" s="12"/>
      <c r="D15" s="12"/>
      <c r="E15" s="12"/>
      <c r="F15" s="12"/>
    </row>
    <row r="16" customFormat="false" ht="27.75" hidden="false" customHeight="true" outlineLevel="0" collapsed="false">
      <c r="B16" s="12" t="s">
        <v>9</v>
      </c>
      <c r="C16" s="12"/>
      <c r="D16" s="12"/>
      <c r="E16" s="12"/>
      <c r="F16" s="12"/>
    </row>
    <row r="17" customFormat="false" ht="27.75" hidden="false" customHeight="true" outlineLevel="0" collapsed="false">
      <c r="B17" s="12" t="s">
        <v>10</v>
      </c>
      <c r="C17" s="12"/>
      <c r="D17" s="12"/>
      <c r="E17" s="12"/>
      <c r="F17" s="12"/>
    </row>
    <row r="18" customFormat="false" ht="27.75" hidden="false" customHeight="true" outlineLevel="0" collapsed="false">
      <c r="B18" s="12" t="s">
        <v>11</v>
      </c>
      <c r="C18" s="12"/>
      <c r="D18" s="12"/>
      <c r="E18" s="12"/>
      <c r="F18" s="12"/>
    </row>
    <row r="19" customFormat="false" ht="15" hidden="false" customHeight="false" outlineLevel="0" collapsed="false">
      <c r="C19" s="13" t="s">
        <v>12</v>
      </c>
      <c r="D19" s="14" t="s">
        <v>13</v>
      </c>
      <c r="F19" s="15" t="s">
        <v>14</v>
      </c>
    </row>
    <row r="22" customFormat="false" ht="21.75" hidden="false" customHeight="true" outlineLevel="0" collapsed="false">
      <c r="B22" s="16" t="s">
        <v>15</v>
      </c>
      <c r="C22" s="16"/>
      <c r="D22" s="16"/>
      <c r="E22" s="16"/>
      <c r="F22" s="16"/>
    </row>
    <row r="23" customFormat="false" ht="19.5" hidden="false" customHeight="true" outlineLevel="0" collapsed="false">
      <c r="B23" s="17" t="n">
        <v>1</v>
      </c>
      <c r="C23" s="18" t="s">
        <v>16</v>
      </c>
      <c r="D23" s="19" t="s">
        <v>17</v>
      </c>
      <c r="F23" s="20"/>
    </row>
    <row r="24" customFormat="false" ht="19.5" hidden="false" customHeight="true" outlineLevel="0" collapsed="false">
      <c r="C24" s="21"/>
      <c r="D24" s="21"/>
      <c r="E24" s="21"/>
      <c r="F24" s="21"/>
    </row>
    <row r="26" customFormat="false" ht="19.5" hidden="false" customHeight="true" outlineLevel="0" collapsed="false">
      <c r="B26" s="17" t="n">
        <v>2</v>
      </c>
      <c r="C26" s="18" t="s">
        <v>18</v>
      </c>
      <c r="D26" s="19" t="s">
        <v>17</v>
      </c>
      <c r="F26" s="20"/>
    </row>
    <row r="27" customFormat="false" ht="19.5" hidden="false" customHeight="true" outlineLevel="0" collapsed="false">
      <c r="C27" s="21"/>
      <c r="D27" s="21"/>
      <c r="E27" s="21"/>
      <c r="F27" s="21"/>
    </row>
    <row r="29" customFormat="false" ht="19.5" hidden="false" customHeight="true" outlineLevel="0" collapsed="false">
      <c r="B29" s="17" t="n">
        <v>3</v>
      </c>
      <c r="C29" s="18" t="s">
        <v>19</v>
      </c>
      <c r="D29" s="19" t="s">
        <v>17</v>
      </c>
      <c r="F29" s="20"/>
    </row>
    <row r="30" customFormat="false" ht="19.5" hidden="false" customHeight="true" outlineLevel="0" collapsed="false">
      <c r="C30" s="21"/>
      <c r="D30" s="21"/>
      <c r="E30" s="21"/>
      <c r="F30" s="21"/>
    </row>
    <row r="32" customFormat="false" ht="19.5" hidden="false" customHeight="true" outlineLevel="0" collapsed="false">
      <c r="B32" s="17" t="n">
        <v>4</v>
      </c>
      <c r="C32" s="18" t="s">
        <v>20</v>
      </c>
      <c r="D32" s="19" t="s">
        <v>21</v>
      </c>
      <c r="F32" s="22" t="str">
        <f aca="false">IF(COUNTIF(D33:D42,"X")&gt;1,"Select one only","")</f>
        <v/>
      </c>
    </row>
    <row r="33" customFormat="false" ht="15" hidden="false" customHeight="false" outlineLevel="0" collapsed="false">
      <c r="C33" s="23" t="s">
        <v>22</v>
      </c>
      <c r="D33" s="14"/>
    </row>
    <row r="34" customFormat="false" ht="15" hidden="false" customHeight="false" outlineLevel="0" collapsed="false">
      <c r="C34" s="23" t="s">
        <v>23</v>
      </c>
      <c r="D34" s="14"/>
    </row>
    <row r="35" customFormat="false" ht="15" hidden="false" customHeight="false" outlineLevel="0" collapsed="false">
      <c r="C35" s="23" t="s">
        <v>24</v>
      </c>
      <c r="D35" s="14"/>
    </row>
    <row r="36" customFormat="false" ht="15" hidden="false" customHeight="false" outlineLevel="0" collapsed="false">
      <c r="C36" s="23" t="s">
        <v>25</v>
      </c>
      <c r="D36" s="14"/>
    </row>
    <row r="37" customFormat="false" ht="15" hidden="false" customHeight="false" outlineLevel="0" collapsed="false">
      <c r="C37" s="23" t="s">
        <v>26</v>
      </c>
      <c r="D37" s="14"/>
    </row>
    <row r="38" customFormat="false" ht="15" hidden="false" customHeight="false" outlineLevel="0" collapsed="false">
      <c r="C38" s="23" t="s">
        <v>27</v>
      </c>
      <c r="D38" s="14"/>
    </row>
    <row r="39" customFormat="false" ht="15" hidden="false" customHeight="false" outlineLevel="0" collapsed="false">
      <c r="C39" s="23" t="s">
        <v>28</v>
      </c>
      <c r="D39" s="14"/>
    </row>
    <row r="40" customFormat="false" ht="15" hidden="false" customHeight="false" outlineLevel="0" collapsed="false">
      <c r="C40" s="23" t="s">
        <v>29</v>
      </c>
      <c r="D40" s="14"/>
    </row>
    <row r="41" customFormat="false" ht="15" hidden="false" customHeight="false" outlineLevel="0" collapsed="false">
      <c r="C41" s="23" t="s">
        <v>30</v>
      </c>
      <c r="D41" s="14"/>
    </row>
    <row r="42" customFormat="false" ht="15" hidden="false" customHeight="false" outlineLevel="0" collapsed="false">
      <c r="C42" s="23" t="s">
        <v>31</v>
      </c>
      <c r="D42" s="14"/>
    </row>
    <row r="44" customFormat="false" ht="19.5" hidden="false" customHeight="true" outlineLevel="0" collapsed="false">
      <c r="B44" s="17" t="n">
        <v>5</v>
      </c>
      <c r="C44" s="18" t="s">
        <v>32</v>
      </c>
      <c r="D44" s="19" t="s">
        <v>17</v>
      </c>
      <c r="F44" s="20"/>
    </row>
    <row r="45" customFormat="false" ht="19.5" hidden="false" customHeight="true" outlineLevel="0" collapsed="false">
      <c r="C45" s="21"/>
      <c r="D45" s="21"/>
      <c r="E45" s="21"/>
      <c r="F45" s="21"/>
    </row>
    <row r="47" customFormat="false" ht="19.5" hidden="false" customHeight="true" outlineLevel="0" collapsed="false">
      <c r="B47" s="17" t="n">
        <v>6</v>
      </c>
      <c r="C47" s="18" t="s">
        <v>33</v>
      </c>
      <c r="D47" s="19" t="s">
        <v>17</v>
      </c>
      <c r="F47" s="20"/>
    </row>
    <row r="48" customFormat="false" ht="19.5" hidden="false" customHeight="true" outlineLevel="0" collapsed="false">
      <c r="C48" s="21"/>
      <c r="D48" s="21"/>
      <c r="E48" s="21"/>
      <c r="F48" s="21"/>
    </row>
    <row r="51" customFormat="false" ht="21.75" hidden="false" customHeight="true" outlineLevel="0" collapsed="false">
      <c r="B51" s="16" t="s">
        <v>34</v>
      </c>
      <c r="C51" s="16"/>
      <c r="D51" s="16"/>
      <c r="E51" s="16"/>
      <c r="F51" s="16"/>
    </row>
    <row r="52" customFormat="false" ht="30" hidden="false" customHeight="true" outlineLevel="0" collapsed="false">
      <c r="B52" s="17" t="n">
        <v>7</v>
      </c>
      <c r="C52" s="18" t="s">
        <v>35</v>
      </c>
      <c r="D52" s="19" t="s">
        <v>21</v>
      </c>
      <c r="F52" s="22" t="str">
        <f aca="false">IF(COUNTIF(D53:D56,"X")&gt;1,"Select one only","")</f>
        <v/>
      </c>
      <c r="G52" s="0" t="n">
        <f aca="false">IF(COUNTIF(D53:D56,"X")&gt;1,0,SUMPRODUCT(--(D53:D56="X"),E53:E56))</f>
        <v>0</v>
      </c>
    </row>
    <row r="53" customFormat="false" ht="15" hidden="false" customHeight="false" outlineLevel="0" collapsed="false">
      <c r="C53" s="23" t="s">
        <v>36</v>
      </c>
      <c r="D53" s="14"/>
      <c r="E53" s="0" t="n">
        <v>0</v>
      </c>
    </row>
    <row r="54" customFormat="false" ht="15" hidden="false" customHeight="false" outlineLevel="0" collapsed="false">
      <c r="C54" s="23" t="s">
        <v>37</v>
      </c>
      <c r="D54" s="14"/>
      <c r="E54" s="0" t="n">
        <v>5</v>
      </c>
    </row>
    <row r="55" customFormat="false" ht="15" hidden="false" customHeight="false" outlineLevel="0" collapsed="false">
      <c r="C55" s="23" t="s">
        <v>38</v>
      </c>
      <c r="D55" s="14"/>
      <c r="E55" s="0" t="n">
        <v>1</v>
      </c>
    </row>
    <row r="56" customFormat="false" ht="15" hidden="false" customHeight="false" outlineLevel="0" collapsed="false">
      <c r="C56" s="23" t="s">
        <v>39</v>
      </c>
      <c r="D56" s="14"/>
      <c r="E56" s="0" t="n">
        <v>-3</v>
      </c>
    </row>
    <row r="58" customFormat="false" ht="19.5" hidden="false" customHeight="true" outlineLevel="0" collapsed="false">
      <c r="B58" s="17" t="n">
        <v>8</v>
      </c>
      <c r="C58" s="18" t="s">
        <v>40</v>
      </c>
      <c r="D58" s="19" t="s">
        <v>21</v>
      </c>
      <c r="F58" s="22" t="str">
        <f aca="false">IF(COUNTIF(D59:D62,"X")&gt;1,"Select one only","")</f>
        <v/>
      </c>
      <c r="G58" s="0" t="n">
        <f aca="false">IF(COUNTIF(D59:D62,"X")&gt;1,0,SUMPRODUCT(--(D59:D62="X"),E59:E62))</f>
        <v>0</v>
      </c>
    </row>
    <row r="59" customFormat="false" ht="15" hidden="false" customHeight="false" outlineLevel="0" collapsed="false">
      <c r="C59" s="23" t="s">
        <v>36</v>
      </c>
      <c r="D59" s="14"/>
      <c r="E59" s="0" t="n">
        <v>0</v>
      </c>
    </row>
    <row r="60" customFormat="false" ht="15" hidden="false" customHeight="false" outlineLevel="0" collapsed="false">
      <c r="C60" s="23" t="s">
        <v>37</v>
      </c>
      <c r="D60" s="14"/>
      <c r="E60" s="0" t="n">
        <v>5</v>
      </c>
    </row>
    <row r="61" customFormat="false" ht="15" hidden="false" customHeight="false" outlineLevel="0" collapsed="false">
      <c r="C61" s="23" t="s">
        <v>38</v>
      </c>
      <c r="D61" s="14"/>
      <c r="E61" s="0" t="n">
        <v>1</v>
      </c>
    </row>
    <row r="62" customFormat="false" ht="15" hidden="false" customHeight="false" outlineLevel="0" collapsed="false">
      <c r="C62" s="23" t="s">
        <v>39</v>
      </c>
      <c r="D62" s="14"/>
      <c r="E62" s="0" t="n">
        <v>0</v>
      </c>
    </row>
    <row r="64" customFormat="false" ht="19.5" hidden="false" customHeight="true" outlineLevel="0" collapsed="false">
      <c r="B64" s="17" t="n">
        <v>9</v>
      </c>
      <c r="C64" s="18" t="s">
        <v>41</v>
      </c>
      <c r="D64" s="19" t="s">
        <v>42</v>
      </c>
      <c r="F64" s="20"/>
      <c r="G64" s="0" t="n">
        <f aca="false">SUMPRODUCT(--(D65:D69="X"),E65:E69)</f>
        <v>0</v>
      </c>
    </row>
    <row r="65" customFormat="false" ht="15" hidden="false" customHeight="false" outlineLevel="0" collapsed="false">
      <c r="C65" s="23" t="s">
        <v>43</v>
      </c>
      <c r="D65" s="14"/>
      <c r="E65" s="0" t="n">
        <v>1</v>
      </c>
    </row>
    <row r="66" customFormat="false" ht="15" hidden="false" customHeight="false" outlineLevel="0" collapsed="false">
      <c r="C66" s="23" t="s">
        <v>44</v>
      </c>
      <c r="D66" s="14"/>
      <c r="E66" s="0" t="n">
        <v>1</v>
      </c>
    </row>
    <row r="67" customFormat="false" ht="15" hidden="false" customHeight="false" outlineLevel="0" collapsed="false">
      <c r="C67" s="23" t="s">
        <v>45</v>
      </c>
      <c r="D67" s="14"/>
      <c r="E67" s="0" t="n">
        <v>1</v>
      </c>
    </row>
    <row r="68" customFormat="false" ht="15" hidden="false" customHeight="false" outlineLevel="0" collapsed="false">
      <c r="C68" s="23" t="s">
        <v>46</v>
      </c>
      <c r="D68" s="14"/>
      <c r="E68" s="0" t="n">
        <v>2</v>
      </c>
    </row>
    <row r="69" customFormat="false" ht="15" hidden="false" customHeight="false" outlineLevel="0" collapsed="false">
      <c r="C69" s="23" t="s">
        <v>47</v>
      </c>
      <c r="D69" s="14"/>
      <c r="E69" s="0" t="n">
        <v>1</v>
      </c>
    </row>
    <row r="71" customFormat="false" ht="19.5" hidden="false" customHeight="true" outlineLevel="0" collapsed="false">
      <c r="B71" s="17" t="n">
        <v>10</v>
      </c>
      <c r="C71" s="18" t="s">
        <v>48</v>
      </c>
      <c r="D71" s="19" t="s">
        <v>17</v>
      </c>
      <c r="F71" s="20"/>
    </row>
    <row r="72" customFormat="false" ht="19.5" hidden="false" customHeight="true" outlineLevel="0" collapsed="false">
      <c r="C72" s="21"/>
      <c r="D72" s="21"/>
      <c r="E72" s="21"/>
      <c r="F72" s="21"/>
    </row>
    <row r="74" customFormat="false" ht="19.5" hidden="false" customHeight="true" outlineLevel="0" collapsed="false">
      <c r="B74" s="17" t="n">
        <v>11</v>
      </c>
      <c r="C74" s="18" t="s">
        <v>49</v>
      </c>
      <c r="D74" s="19" t="s">
        <v>17</v>
      </c>
      <c r="F74" s="20"/>
    </row>
    <row r="75" customFormat="false" ht="19.5" hidden="false" customHeight="true" outlineLevel="0" collapsed="false">
      <c r="C75" s="21"/>
      <c r="D75" s="21"/>
      <c r="E75" s="21"/>
      <c r="F75" s="21"/>
    </row>
    <row r="77" customFormat="false" ht="19.5" hidden="false" customHeight="true" outlineLevel="0" collapsed="false">
      <c r="B77" s="17" t="n">
        <v>12</v>
      </c>
      <c r="C77" s="18" t="s">
        <v>50</v>
      </c>
      <c r="D77" s="19" t="s">
        <v>17</v>
      </c>
      <c r="F77" s="20"/>
    </row>
    <row r="78" customFormat="false" ht="19.5" hidden="false" customHeight="true" outlineLevel="0" collapsed="false">
      <c r="C78" s="21"/>
      <c r="D78" s="21"/>
      <c r="E78" s="21"/>
      <c r="F78" s="21"/>
    </row>
    <row r="81" customFormat="false" ht="21.75" hidden="false" customHeight="true" outlineLevel="0" collapsed="false">
      <c r="B81" s="16" t="s">
        <v>51</v>
      </c>
      <c r="C81" s="16"/>
      <c r="D81" s="16"/>
      <c r="E81" s="16"/>
      <c r="F81" s="16"/>
    </row>
    <row r="82" customFormat="false" ht="19.5" hidden="false" customHeight="true" outlineLevel="0" collapsed="false">
      <c r="B82" s="17" t="n">
        <v>13</v>
      </c>
      <c r="C82" s="18" t="s">
        <v>52</v>
      </c>
      <c r="D82" s="19" t="s">
        <v>21</v>
      </c>
      <c r="F82" s="22" t="str">
        <f aca="false">IF(COUNTIF(D83:D86,"X")&gt;1,"Select one only","")</f>
        <v/>
      </c>
      <c r="G82" s="0" t="n">
        <f aca="false">IF(COUNTIF(D83:D86,"X")&gt;1,0,SUMPRODUCT(--(D83:D86="X"),E83:E86))</f>
        <v>0</v>
      </c>
    </row>
    <row r="83" customFormat="false" ht="15" hidden="false" customHeight="false" outlineLevel="0" collapsed="false">
      <c r="C83" s="23" t="s">
        <v>43</v>
      </c>
      <c r="D83" s="14"/>
      <c r="E83" s="0" t="n">
        <v>5</v>
      </c>
    </row>
    <row r="84" customFormat="false" ht="15" hidden="false" customHeight="false" outlineLevel="0" collapsed="false">
      <c r="C84" s="23" t="s">
        <v>44</v>
      </c>
      <c r="D84" s="14"/>
      <c r="E84" s="0" t="n">
        <v>3</v>
      </c>
    </row>
    <row r="85" customFormat="false" ht="15" hidden="false" customHeight="false" outlineLevel="0" collapsed="false">
      <c r="C85" s="23" t="s">
        <v>45</v>
      </c>
      <c r="D85" s="14"/>
      <c r="E85" s="0" t="n">
        <v>3</v>
      </c>
    </row>
    <row r="86" customFormat="false" ht="15" hidden="false" customHeight="false" outlineLevel="0" collapsed="false">
      <c r="C86" s="23" t="s">
        <v>31</v>
      </c>
      <c r="D86" s="14"/>
      <c r="E86" s="0" t="n">
        <v>0</v>
      </c>
    </row>
    <row r="88" customFormat="false" ht="19.5" hidden="false" customHeight="true" outlineLevel="0" collapsed="false">
      <c r="B88" s="17" t="n">
        <v>14</v>
      </c>
      <c r="C88" s="18" t="s">
        <v>53</v>
      </c>
      <c r="D88" s="19" t="s">
        <v>21</v>
      </c>
      <c r="F88" s="22" t="str">
        <f aca="false">IF(COUNTIF(D89:D92,"X")&gt;1,"Select one only","")</f>
        <v/>
      </c>
      <c r="G88" s="0" t="n">
        <f aca="false">IF(COUNTIF(D89:D92,"X")&gt;1,0,SUMPRODUCT(--(D89:D92="X"),E89:E92))</f>
        <v>0</v>
      </c>
    </row>
    <row r="89" customFormat="false" ht="15" hidden="false" customHeight="false" outlineLevel="0" collapsed="false">
      <c r="C89" s="23" t="s">
        <v>54</v>
      </c>
      <c r="D89" s="14"/>
      <c r="E89" s="0" t="n">
        <v>5</v>
      </c>
    </row>
    <row r="90" customFormat="false" ht="15" hidden="false" customHeight="false" outlineLevel="0" collapsed="false">
      <c r="C90" s="23" t="s">
        <v>55</v>
      </c>
      <c r="D90" s="14"/>
      <c r="E90" s="0" t="n">
        <v>3</v>
      </c>
    </row>
    <row r="91" customFormat="false" ht="15" hidden="false" customHeight="false" outlineLevel="0" collapsed="false">
      <c r="C91" s="23" t="s">
        <v>56</v>
      </c>
      <c r="D91" s="14"/>
      <c r="E91" s="0" t="n">
        <v>1</v>
      </c>
    </row>
    <row r="92" customFormat="false" ht="15" hidden="false" customHeight="false" outlineLevel="0" collapsed="false">
      <c r="C92" s="23" t="s">
        <v>57</v>
      </c>
      <c r="D92" s="14"/>
      <c r="E92" s="0" t="n">
        <v>0</v>
      </c>
    </row>
    <row r="94" customFormat="false" ht="19.5" hidden="false" customHeight="true" outlineLevel="0" collapsed="false">
      <c r="B94" s="17" t="n">
        <v>15</v>
      </c>
      <c r="C94" s="18" t="s">
        <v>58</v>
      </c>
      <c r="D94" s="19" t="s">
        <v>21</v>
      </c>
      <c r="F94" s="22" t="str">
        <f aca="false">IF(COUNTIF(D95:D98,"X")&gt;1,"Select one only","")</f>
        <v/>
      </c>
      <c r="G94" s="0" t="n">
        <f aca="false">IF(COUNTIF(D95:D98,"X")&gt;1,0,SUMPRODUCT(--(D95:D98="X"),E95:E98))</f>
        <v>0</v>
      </c>
    </row>
    <row r="95" customFormat="false" ht="15" hidden="false" customHeight="false" outlineLevel="0" collapsed="false">
      <c r="C95" s="23" t="s">
        <v>59</v>
      </c>
      <c r="D95" s="14"/>
      <c r="E95" s="0" t="n">
        <v>6</v>
      </c>
    </row>
    <row r="96" customFormat="false" ht="15" hidden="false" customHeight="false" outlineLevel="0" collapsed="false">
      <c r="C96" s="23" t="s">
        <v>60</v>
      </c>
      <c r="D96" s="14"/>
      <c r="E96" s="0" t="n">
        <v>3</v>
      </c>
    </row>
    <row r="97" customFormat="false" ht="15" hidden="false" customHeight="false" outlineLevel="0" collapsed="false">
      <c r="C97" s="23" t="s">
        <v>61</v>
      </c>
      <c r="D97" s="14"/>
      <c r="E97" s="0" t="n">
        <v>-3</v>
      </c>
    </row>
    <row r="98" customFormat="false" ht="15" hidden="false" customHeight="false" outlineLevel="0" collapsed="false">
      <c r="C98" s="23" t="s">
        <v>62</v>
      </c>
      <c r="D98" s="14"/>
      <c r="E98" s="0" t="n">
        <v>6</v>
      </c>
    </row>
    <row r="100" customFormat="false" ht="19.5" hidden="false" customHeight="true" outlineLevel="0" collapsed="false">
      <c r="B100" s="17" t="n">
        <v>16</v>
      </c>
      <c r="C100" s="18" t="s">
        <v>63</v>
      </c>
      <c r="D100" s="19" t="s">
        <v>21</v>
      </c>
      <c r="F100" s="22" t="str">
        <f aca="false">IF(COUNTIF(D101:D103,"X")&gt;1,"Select one only","")</f>
        <v/>
      </c>
      <c r="G100" s="0" t="n">
        <f aca="false">IF(COUNTIF(D101:D103,"X")&gt;1,0,SUMPRODUCT(--(D101:D103="X"),E101:E103))</f>
        <v>0</v>
      </c>
    </row>
    <row r="101" customFormat="false" ht="15" hidden="false" customHeight="false" outlineLevel="0" collapsed="false">
      <c r="C101" s="23" t="s">
        <v>64</v>
      </c>
      <c r="D101" s="14"/>
      <c r="E101" s="0" t="n">
        <v>3</v>
      </c>
    </row>
    <row r="102" customFormat="false" ht="15" hidden="false" customHeight="false" outlineLevel="0" collapsed="false">
      <c r="C102" s="23" t="s">
        <v>65</v>
      </c>
      <c r="D102" s="14"/>
      <c r="E102" s="0" t="n">
        <v>6</v>
      </c>
    </row>
    <row r="103" customFormat="false" ht="15" hidden="false" customHeight="false" outlineLevel="0" collapsed="false">
      <c r="C103" s="23" t="s">
        <v>66</v>
      </c>
      <c r="D103" s="14"/>
      <c r="E103" s="0" t="n">
        <v>1</v>
      </c>
    </row>
    <row r="105" customFormat="false" ht="30" hidden="false" customHeight="true" outlineLevel="0" collapsed="false">
      <c r="B105" s="17" t="n">
        <v>17</v>
      </c>
      <c r="C105" s="18" t="s">
        <v>67</v>
      </c>
      <c r="D105" s="19" t="s">
        <v>21</v>
      </c>
      <c r="F105" s="22" t="str">
        <f aca="false">IF(COUNTIF(D106:D107,"X")&gt;1,"Select one only","")</f>
        <v/>
      </c>
      <c r="G105" s="0" t="n">
        <f aca="false">IF(COUNTIF(D106:D107,"X")&gt;1,0,SUMPRODUCT(--(D106:D107="X"),E106:E107))</f>
        <v>0</v>
      </c>
    </row>
    <row r="106" customFormat="false" ht="15" hidden="false" customHeight="false" outlineLevel="0" collapsed="false">
      <c r="C106" s="23" t="s">
        <v>59</v>
      </c>
      <c r="D106" s="14"/>
      <c r="E106" s="0" t="n">
        <v>6</v>
      </c>
    </row>
    <row r="107" customFormat="false" ht="15" hidden="false" customHeight="false" outlineLevel="0" collapsed="false">
      <c r="C107" s="23" t="s">
        <v>61</v>
      </c>
      <c r="D107" s="14"/>
      <c r="E107" s="0" t="n">
        <v>0</v>
      </c>
    </row>
    <row r="109" customFormat="false" ht="30" hidden="false" customHeight="true" outlineLevel="0" collapsed="false">
      <c r="B109" s="17" t="n">
        <v>18</v>
      </c>
      <c r="C109" s="18" t="s">
        <v>68</v>
      </c>
      <c r="D109" s="19" t="s">
        <v>21</v>
      </c>
      <c r="F109" s="22" t="str">
        <f aca="false">IF(COUNTIF(D110:D113,"X")&gt;1,"Select one only","")</f>
        <v/>
      </c>
      <c r="G109" s="0" t="n">
        <f aca="false">IF(COUNTIF(D110:D113,"X")&gt;1,0,SUMPRODUCT(--(D110:D113="X"),E110:E113))</f>
        <v>0</v>
      </c>
    </row>
    <row r="110" customFormat="false" ht="15" hidden="false" customHeight="false" outlineLevel="0" collapsed="false">
      <c r="C110" s="23" t="s">
        <v>69</v>
      </c>
      <c r="D110" s="14"/>
      <c r="E110" s="0" t="n">
        <v>6</v>
      </c>
    </row>
    <row r="111" customFormat="false" ht="15" hidden="false" customHeight="false" outlineLevel="0" collapsed="false">
      <c r="C111" s="23" t="s">
        <v>70</v>
      </c>
      <c r="D111" s="14"/>
      <c r="E111" s="0" t="n">
        <v>5</v>
      </c>
    </row>
    <row r="112" customFormat="false" ht="15" hidden="false" customHeight="false" outlineLevel="0" collapsed="false">
      <c r="C112" s="23" t="s">
        <v>71</v>
      </c>
      <c r="D112" s="14"/>
      <c r="E112" s="0" t="n">
        <v>3</v>
      </c>
    </row>
    <row r="113" customFormat="false" ht="15" hidden="false" customHeight="false" outlineLevel="0" collapsed="false">
      <c r="C113" s="23" t="s">
        <v>72</v>
      </c>
      <c r="D113" s="14"/>
      <c r="E113" s="0" t="n">
        <v>1</v>
      </c>
    </row>
    <row r="115" customFormat="false" ht="19.5" hidden="false" customHeight="true" outlineLevel="0" collapsed="false">
      <c r="B115" s="17" t="n">
        <v>19</v>
      </c>
      <c r="C115" s="18" t="s">
        <v>73</v>
      </c>
      <c r="D115" s="19" t="s">
        <v>21</v>
      </c>
      <c r="F115" s="22" t="str">
        <f aca="false">IF(COUNTIF(D116:D119,"X")&gt;1,"Select one only","")</f>
        <v/>
      </c>
      <c r="G115" s="0" t="n">
        <f aca="false">IF(COUNTIF(D116:D119,"X")&gt;1,0,SUMPRODUCT(--(D116:D119="X"),E116:E119))</f>
        <v>0</v>
      </c>
    </row>
    <row r="116" customFormat="false" ht="15" hidden="false" customHeight="false" outlineLevel="0" collapsed="false">
      <c r="C116" s="23" t="s">
        <v>74</v>
      </c>
      <c r="D116" s="14"/>
      <c r="E116" s="0" t="n">
        <v>0</v>
      </c>
    </row>
    <row r="117" customFormat="false" ht="15" hidden="false" customHeight="false" outlineLevel="0" collapsed="false">
      <c r="C117" s="23" t="s">
        <v>75</v>
      </c>
      <c r="D117" s="14"/>
      <c r="E117" s="0" t="n">
        <v>5</v>
      </c>
    </row>
    <row r="118" customFormat="false" ht="15" hidden="false" customHeight="false" outlineLevel="0" collapsed="false">
      <c r="C118" s="23" t="s">
        <v>76</v>
      </c>
      <c r="D118" s="14"/>
      <c r="E118" s="0" t="n">
        <v>2</v>
      </c>
    </row>
    <row r="119" customFormat="false" ht="15" hidden="false" customHeight="false" outlineLevel="0" collapsed="false">
      <c r="C119" s="23" t="s">
        <v>77</v>
      </c>
      <c r="D119" s="14"/>
      <c r="E119" s="0" t="n">
        <v>0</v>
      </c>
    </row>
    <row r="121" customFormat="false" ht="30" hidden="false" customHeight="true" outlineLevel="0" collapsed="false">
      <c r="B121" s="17" t="n">
        <v>20</v>
      </c>
      <c r="C121" s="18" t="s">
        <v>78</v>
      </c>
      <c r="D121" s="19" t="s">
        <v>21</v>
      </c>
      <c r="F121" s="22" t="str">
        <f aca="false">IF(COUNTIF(D122:D123,"X")&gt;1,"Select one only","")</f>
        <v/>
      </c>
      <c r="G121" s="0" t="n">
        <f aca="false">IF(COUNTIF(D122:D123,"X")&gt;1,0,SUMPRODUCT(--(D122:D123="X"),E122:E123))</f>
        <v>0</v>
      </c>
    </row>
    <row r="122" customFormat="false" ht="15" hidden="false" customHeight="false" outlineLevel="0" collapsed="false">
      <c r="C122" s="23" t="s">
        <v>59</v>
      </c>
      <c r="D122" s="14"/>
      <c r="E122" s="0" t="n">
        <v>7</v>
      </c>
    </row>
    <row r="123" customFormat="false" ht="15" hidden="false" customHeight="false" outlineLevel="0" collapsed="false">
      <c r="C123" s="23" t="s">
        <v>61</v>
      </c>
      <c r="D123" s="14"/>
      <c r="E123" s="0" t="n">
        <v>0</v>
      </c>
    </row>
    <row r="125" customFormat="false" ht="30" hidden="false" customHeight="true" outlineLevel="0" collapsed="false">
      <c r="B125" s="17" t="n">
        <v>21</v>
      </c>
      <c r="C125" s="18" t="s">
        <v>79</v>
      </c>
      <c r="D125" s="19" t="s">
        <v>21</v>
      </c>
      <c r="F125" s="22" t="str">
        <f aca="false">IF(COUNTIF(D126:D127,"X")&gt;1,"Select one only","")</f>
        <v/>
      </c>
      <c r="G125" s="0" t="n">
        <f aca="false">IF(COUNTIF(D126:D127,"X")&gt;1,0,SUMPRODUCT(--(D126:D127="X"),E126:E127))</f>
        <v>0</v>
      </c>
    </row>
    <row r="126" customFormat="false" ht="15" hidden="false" customHeight="false" outlineLevel="0" collapsed="false">
      <c r="C126" s="23" t="s">
        <v>59</v>
      </c>
      <c r="D126" s="14"/>
      <c r="E126" s="0" t="n">
        <v>5</v>
      </c>
    </row>
    <row r="127" customFormat="false" ht="15" hidden="false" customHeight="false" outlineLevel="0" collapsed="false">
      <c r="C127" s="23" t="s">
        <v>61</v>
      </c>
      <c r="D127" s="14"/>
      <c r="E127" s="0" t="n">
        <v>0</v>
      </c>
    </row>
    <row r="129" customFormat="false" ht="19.5" hidden="false" customHeight="true" outlineLevel="0" collapsed="false">
      <c r="B129" s="17" t="n">
        <v>22</v>
      </c>
      <c r="C129" s="18" t="s">
        <v>80</v>
      </c>
      <c r="D129" s="19" t="s">
        <v>21</v>
      </c>
      <c r="F129" s="22" t="str">
        <f aca="false">IF(COUNTIF(D130:D131,"X")&gt;1,"Select one only","")</f>
        <v/>
      </c>
      <c r="G129" s="0" t="n">
        <f aca="false">IF(COUNTIF(D130:D131,"X")&gt;1,0,SUMPRODUCT(--(D130:D131="X"),E130:E131))</f>
        <v>0</v>
      </c>
    </row>
    <row r="130" customFormat="false" ht="15" hidden="false" customHeight="false" outlineLevel="0" collapsed="false">
      <c r="C130" s="23" t="s">
        <v>59</v>
      </c>
      <c r="D130" s="14"/>
      <c r="E130" s="0" t="n">
        <v>5</v>
      </c>
    </row>
    <row r="131" customFormat="false" ht="15" hidden="false" customHeight="false" outlineLevel="0" collapsed="false">
      <c r="C131" s="23" t="s">
        <v>61</v>
      </c>
      <c r="D131" s="14"/>
      <c r="E131" s="0" t="n">
        <v>0</v>
      </c>
    </row>
    <row r="133" customFormat="false" ht="19.5" hidden="false" customHeight="true" outlineLevel="0" collapsed="false">
      <c r="B133" s="17" t="n">
        <v>23</v>
      </c>
      <c r="C133" s="18" t="s">
        <v>81</v>
      </c>
      <c r="D133" s="19" t="s">
        <v>21</v>
      </c>
      <c r="F133" s="22" t="str">
        <f aca="false">IF(COUNTIF(D134:D135,"X")&gt;1,"Select one only","")</f>
        <v/>
      </c>
      <c r="G133" s="0" t="n">
        <f aca="false">IF(COUNTIF(D134:D135,"X")&gt;1,0,SUMPRODUCT(--(D134:D135="X"),E134:E135))</f>
        <v>0</v>
      </c>
    </row>
    <row r="134" customFormat="false" ht="15" hidden="false" customHeight="false" outlineLevel="0" collapsed="false">
      <c r="C134" s="23" t="s">
        <v>59</v>
      </c>
      <c r="D134" s="14"/>
      <c r="E134" s="0" t="n">
        <v>5</v>
      </c>
    </row>
    <row r="135" customFormat="false" ht="15" hidden="false" customHeight="false" outlineLevel="0" collapsed="false">
      <c r="C135" s="23" t="s">
        <v>61</v>
      </c>
      <c r="D135" s="14"/>
      <c r="E135" s="0" t="n">
        <v>0</v>
      </c>
    </row>
    <row r="137" customFormat="false" ht="30" hidden="false" customHeight="true" outlineLevel="0" collapsed="false">
      <c r="B137" s="17" t="n">
        <v>24</v>
      </c>
      <c r="C137" s="18" t="s">
        <v>82</v>
      </c>
      <c r="D137" s="19" t="s">
        <v>21</v>
      </c>
      <c r="F137" s="22" t="str">
        <f aca="false">IF(COUNTIF(D138:D140,"X")&gt;1,"Select one only","")</f>
        <v/>
      </c>
      <c r="G137" s="0" t="n">
        <f aca="false">IF(COUNTIF(D138:D140,"X")&gt;1,0,SUMPRODUCT(--(D138:D140="X"),E138:E140))</f>
        <v>0</v>
      </c>
    </row>
    <row r="138" customFormat="false" ht="15" hidden="false" customHeight="false" outlineLevel="0" collapsed="false">
      <c r="C138" s="23" t="s">
        <v>59</v>
      </c>
      <c r="D138" s="14"/>
      <c r="E138" s="0" t="n">
        <v>5</v>
      </c>
    </row>
    <row r="139" customFormat="false" ht="15" hidden="false" customHeight="false" outlineLevel="0" collapsed="false">
      <c r="C139" s="23" t="s">
        <v>61</v>
      </c>
      <c r="D139" s="14"/>
      <c r="E139" s="0" t="n">
        <v>0</v>
      </c>
    </row>
    <row r="140" customFormat="false" ht="15" hidden="false" customHeight="false" outlineLevel="0" collapsed="false">
      <c r="C140" s="23" t="s">
        <v>83</v>
      </c>
      <c r="D140" s="14"/>
      <c r="E140" s="0" t="n">
        <v>5</v>
      </c>
    </row>
    <row r="142" customFormat="false" ht="19.5" hidden="false" customHeight="true" outlineLevel="0" collapsed="false">
      <c r="B142" s="17" t="n">
        <v>25</v>
      </c>
      <c r="C142" s="18" t="s">
        <v>84</v>
      </c>
      <c r="D142" s="19" t="s">
        <v>42</v>
      </c>
      <c r="F142" s="20"/>
      <c r="G142" s="0" t="n">
        <f aca="false">SUMPRODUCT(--(D143:D147="X"),E143:E147)</f>
        <v>0</v>
      </c>
    </row>
    <row r="143" customFormat="false" ht="15" hidden="false" customHeight="false" outlineLevel="0" collapsed="false">
      <c r="C143" s="23" t="s">
        <v>85</v>
      </c>
      <c r="D143" s="14"/>
      <c r="E143" s="0" t="n">
        <v>1</v>
      </c>
    </row>
    <row r="144" customFormat="false" ht="15" hidden="false" customHeight="false" outlineLevel="0" collapsed="false">
      <c r="C144" s="23" t="s">
        <v>86</v>
      </c>
      <c r="D144" s="14"/>
      <c r="E144" s="0" t="n">
        <v>1</v>
      </c>
    </row>
    <row r="145" customFormat="false" ht="15" hidden="false" customHeight="false" outlineLevel="0" collapsed="false">
      <c r="C145" s="23" t="s">
        <v>87</v>
      </c>
      <c r="D145" s="14"/>
      <c r="E145" s="0" t="n">
        <v>1</v>
      </c>
    </row>
    <row r="146" customFormat="false" ht="15" hidden="false" customHeight="false" outlineLevel="0" collapsed="false">
      <c r="C146" s="23" t="s">
        <v>88</v>
      </c>
      <c r="D146" s="14"/>
      <c r="E146" s="0" t="n">
        <v>2</v>
      </c>
    </row>
    <row r="147" customFormat="false" ht="15" hidden="false" customHeight="false" outlineLevel="0" collapsed="false">
      <c r="C147" s="23" t="s">
        <v>89</v>
      </c>
      <c r="D147" s="14"/>
      <c r="E147" s="0" t="n">
        <v>1</v>
      </c>
    </row>
    <row r="149" customFormat="false" ht="30" hidden="false" customHeight="true" outlineLevel="0" collapsed="false">
      <c r="B149" s="17" t="n">
        <v>26</v>
      </c>
      <c r="C149" s="18" t="s">
        <v>90</v>
      </c>
      <c r="D149" s="19" t="s">
        <v>21</v>
      </c>
      <c r="F149" s="22" t="str">
        <f aca="false">IF(COUNTIF(D150:D152,"X")&gt;1,"Select one only","")</f>
        <v/>
      </c>
      <c r="G149" s="0" t="n">
        <f aca="false">IF(COUNTIF(D150:D152,"X")&gt;1,0,SUMPRODUCT(--(D150:D152="X"),E150:E152))</f>
        <v>0</v>
      </c>
    </row>
    <row r="150" customFormat="false" ht="15" hidden="false" customHeight="false" outlineLevel="0" collapsed="false">
      <c r="C150" s="23" t="s">
        <v>91</v>
      </c>
      <c r="D150" s="14"/>
      <c r="E150" s="0" t="n">
        <v>7</v>
      </c>
    </row>
    <row r="151" customFormat="false" ht="15" hidden="false" customHeight="false" outlineLevel="0" collapsed="false">
      <c r="C151" s="23" t="s">
        <v>92</v>
      </c>
      <c r="D151" s="14"/>
      <c r="E151" s="0" t="n">
        <v>4</v>
      </c>
    </row>
    <row r="152" customFormat="false" ht="15" hidden="false" customHeight="false" outlineLevel="0" collapsed="false">
      <c r="C152" s="23" t="s">
        <v>93</v>
      </c>
      <c r="D152" s="14"/>
      <c r="E152" s="0" t="n">
        <v>0</v>
      </c>
    </row>
    <row r="154" customFormat="false" ht="30" hidden="false" customHeight="true" outlineLevel="0" collapsed="false">
      <c r="B154" s="17" t="n">
        <v>27</v>
      </c>
      <c r="C154" s="18" t="s">
        <v>94</v>
      </c>
      <c r="D154" s="19" t="s">
        <v>21</v>
      </c>
      <c r="F154" s="22" t="str">
        <f aca="false">IF(COUNTIF(D155:D157,"X")&gt;1,"Select one only","")</f>
        <v/>
      </c>
      <c r="G154" s="0" t="n">
        <f aca="false">IF(COUNTIF(D155:D157,"X")&gt;1,0,SUMPRODUCT(--(D155:D157="X"),E155:E157))</f>
        <v>0</v>
      </c>
    </row>
    <row r="155" customFormat="false" ht="15" hidden="false" customHeight="false" outlineLevel="0" collapsed="false">
      <c r="C155" s="23" t="s">
        <v>59</v>
      </c>
      <c r="D155" s="14"/>
      <c r="E155" s="0" t="n">
        <v>5</v>
      </c>
    </row>
    <row r="156" customFormat="false" ht="15" hidden="false" customHeight="false" outlineLevel="0" collapsed="false">
      <c r="C156" s="23" t="s">
        <v>61</v>
      </c>
      <c r="D156" s="14"/>
      <c r="E156" s="0" t="n">
        <v>0</v>
      </c>
    </row>
    <row r="157" customFormat="false" ht="15" hidden="false" customHeight="false" outlineLevel="0" collapsed="false">
      <c r="C157" s="23" t="s">
        <v>95</v>
      </c>
      <c r="D157" s="14"/>
      <c r="E157" s="0" t="n">
        <v>5</v>
      </c>
    </row>
    <row r="160" customFormat="false" ht="21.75" hidden="false" customHeight="true" outlineLevel="0" collapsed="false">
      <c r="B160" s="16" t="s">
        <v>96</v>
      </c>
      <c r="C160" s="16"/>
      <c r="D160" s="16"/>
      <c r="E160" s="16"/>
      <c r="F160" s="16"/>
    </row>
    <row r="161" customFormat="false" ht="30" hidden="false" customHeight="true" outlineLevel="0" collapsed="false">
      <c r="B161" s="17" t="n">
        <v>28</v>
      </c>
      <c r="C161" s="18" t="s">
        <v>97</v>
      </c>
      <c r="D161" s="19" t="s">
        <v>17</v>
      </c>
      <c r="F161" s="20"/>
    </row>
    <row r="162" customFormat="false" ht="69.75" hidden="false" customHeight="true" outlineLevel="0" collapsed="false">
      <c r="C162" s="21"/>
      <c r="D162" s="21"/>
      <c r="E162" s="21"/>
      <c r="F162" s="21"/>
    </row>
    <row r="164" customFormat="false" ht="19.5" hidden="false" customHeight="true" outlineLevel="0" collapsed="false">
      <c r="B164" s="17" t="n">
        <v>29</v>
      </c>
      <c r="C164" s="18" t="s">
        <v>98</v>
      </c>
      <c r="D164" s="19" t="s">
        <v>17</v>
      </c>
      <c r="F164" s="20"/>
    </row>
    <row r="165" customFormat="false" ht="69.75" hidden="false" customHeight="true" outlineLevel="0" collapsed="false">
      <c r="C165" s="21"/>
      <c r="D165" s="21"/>
      <c r="E165" s="21"/>
      <c r="F165" s="21"/>
    </row>
    <row r="167" customFormat="false" ht="19.5" hidden="false" customHeight="true" outlineLevel="0" collapsed="false">
      <c r="B167" s="17" t="n">
        <v>30</v>
      </c>
      <c r="C167" s="18" t="s">
        <v>99</v>
      </c>
      <c r="D167" s="19" t="s">
        <v>17</v>
      </c>
      <c r="F167" s="20"/>
    </row>
    <row r="168" customFormat="false" ht="69.75" hidden="false" customHeight="true" outlineLevel="0" collapsed="false">
      <c r="C168" s="21"/>
      <c r="D168" s="21"/>
      <c r="E168" s="21"/>
      <c r="F168" s="21"/>
    </row>
    <row r="170" customFormat="false" ht="30" hidden="false" customHeight="true" outlineLevel="0" collapsed="false">
      <c r="B170" s="17" t="n">
        <v>31</v>
      </c>
      <c r="C170" s="18" t="s">
        <v>100</v>
      </c>
      <c r="D170" s="19" t="s">
        <v>21</v>
      </c>
      <c r="F170" s="22" t="str">
        <f aca="false">IF(COUNTIF(D171:D172,"X")&gt;1,"Select one only","")</f>
        <v/>
      </c>
    </row>
    <row r="171" customFormat="false" ht="15" hidden="false" customHeight="false" outlineLevel="0" collapsed="false">
      <c r="C171" s="23" t="s">
        <v>59</v>
      </c>
      <c r="D171" s="14"/>
    </row>
    <row r="172" customFormat="false" ht="15" hidden="false" customHeight="false" outlineLevel="0" collapsed="false">
      <c r="C172" s="23" t="s">
        <v>61</v>
      </c>
      <c r="D172" s="14"/>
    </row>
    <row r="175" customFormat="false" ht="4.5" hidden="false" customHeight="true" outlineLevel="0" collapsed="false">
      <c r="A175" s="2"/>
      <c r="B175" s="2"/>
      <c r="C175" s="2"/>
      <c r="D175" s="2"/>
      <c r="E175" s="2"/>
      <c r="F175" s="2"/>
      <c r="G175" s="2"/>
      <c r="H175" s="2"/>
    </row>
    <row r="176" customFormat="false" ht="15" hidden="false" customHeight="false" outlineLevel="0" collapsed="false">
      <c r="B176" s="24" t="s">
        <v>101</v>
      </c>
      <c r="C176" s="24"/>
      <c r="D176" s="24"/>
      <c r="E176" s="24"/>
      <c r="F176" s="24"/>
    </row>
    <row r="177" customFormat="false" ht="15" hidden="false" customHeight="false" outlineLevel="0" collapsed="false">
      <c r="B177" s="25" t="s">
        <v>102</v>
      </c>
      <c r="C177" s="25"/>
      <c r="D177" s="25"/>
      <c r="E177" s="25"/>
      <c r="F177" s="25"/>
    </row>
    <row r="178" customFormat="false" ht="15" hidden="false" customHeight="false" outlineLevel="0" collapsed="false">
      <c r="B178" s="26" t="s">
        <v>103</v>
      </c>
      <c r="C178" s="26"/>
      <c r="D178" s="26"/>
      <c r="E178" s="26"/>
      <c r="F178" s="26"/>
    </row>
  </sheetData>
  <mergeCells count="27">
    <mergeCell ref="B9:F9"/>
    <mergeCell ref="B11:C11"/>
    <mergeCell ref="D11:E11"/>
    <mergeCell ref="B12:C12"/>
    <mergeCell ref="D12:E12"/>
    <mergeCell ref="B15:F15"/>
    <mergeCell ref="B16:F16"/>
    <mergeCell ref="B17:F17"/>
    <mergeCell ref="B18:F18"/>
    <mergeCell ref="B22:F22"/>
    <mergeCell ref="C24:F24"/>
    <mergeCell ref="C27:F27"/>
    <mergeCell ref="C30:F30"/>
    <mergeCell ref="C45:F45"/>
    <mergeCell ref="C48:F48"/>
    <mergeCell ref="B51:F51"/>
    <mergeCell ref="C72:F72"/>
    <mergeCell ref="C75:F75"/>
    <mergeCell ref="C78:F78"/>
    <mergeCell ref="B81:F81"/>
    <mergeCell ref="B160:F160"/>
    <mergeCell ref="C162:F162"/>
    <mergeCell ref="C165:F165"/>
    <mergeCell ref="C168:F168"/>
    <mergeCell ref="B176:F176"/>
    <mergeCell ref="B177:F177"/>
    <mergeCell ref="B178:F178"/>
  </mergeCells>
  <dataValidations count="1">
    <dataValidation allowBlank="true" error="Choose X from the dropdown, or leave blank." errorStyle="stop" errorTitle="Mark with X" operator="between" showDropDown="false" showErrorMessage="true" showInputMessage="false" sqref="D33:D42 D53:D56 D59:D62 D65:D69 D83:D86 D89:D92 D95:D98 D101:D103 D106:D107 D110:D113 D116:D119 D122:D123 D126:D127 D130:D131 D134:D135 D138:D140 D143:D147 D150:D152 D155:D157 D171:D172" type="list">
      <formula1>"X"</formula1>
      <formula2>0</formula2>
    </dataValidation>
  </dataValidations>
  <hyperlinks>
    <hyperlink ref="B11" r:id="rId1" display="Prefer to go online? Take the Backlog Refinement Assessment on the SIG website"/>
    <hyperlink ref="B12" r:id="rId2" display="Read the Backlog Refinement Scoring &amp; Interpretation Guide"/>
    <hyperlink ref="B177" r:id="rId3" display="stephensinsightgroup.com  |  info@stephensinsightgroup.com  |  (616) 724-0297"/>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34"/>
    <col collapsed="false" customWidth="true" hidden="false" outlineLevel="0" max="5" min="4" style="0" width="14"/>
    <col collapsed="false" customWidth="true" hidden="false" outlineLevel="0" max="6" min="6" style="0" width="56"/>
    <col collapsed="false" customWidth="true" hidden="false" outlineLevel="0" max="7" min="7" style="0" width="2"/>
    <col collapsed="false" customWidth="true" hidden="true" outlineLevel="0" max="8" min="8" style="0" width="13"/>
  </cols>
  <sheetData>
    <row r="1" customFormat="false" ht="18" hidden="false" customHeight="true" outlineLevel="0" collapsed="false">
      <c r="A1" s="1"/>
      <c r="B1" s="1"/>
      <c r="C1" s="1"/>
      <c r="D1" s="1"/>
      <c r="E1" s="1"/>
      <c r="F1" s="1"/>
      <c r="G1" s="1"/>
    </row>
    <row r="2" customFormat="false" ht="18" hidden="false" customHeight="true" outlineLevel="0" collapsed="false">
      <c r="A2" s="1"/>
      <c r="B2" s="1"/>
      <c r="C2" s="1"/>
      <c r="D2" s="1"/>
      <c r="E2" s="1"/>
      <c r="F2" s="1"/>
      <c r="G2" s="1"/>
    </row>
    <row r="3" customFormat="false" ht="18" hidden="false" customHeight="true" outlineLevel="0" collapsed="false">
      <c r="A3" s="1"/>
      <c r="B3" s="1"/>
      <c r="C3" s="1"/>
      <c r="D3" s="1"/>
      <c r="E3" s="1"/>
      <c r="F3" s="1"/>
      <c r="G3" s="1"/>
    </row>
    <row r="4" customFormat="false" ht="18" hidden="false" customHeight="true" outlineLevel="0" collapsed="false">
      <c r="A4" s="1"/>
      <c r="B4" s="1"/>
      <c r="C4" s="1"/>
      <c r="D4" s="1"/>
      <c r="E4" s="1"/>
      <c r="F4" s="1"/>
      <c r="G4" s="1"/>
    </row>
    <row r="5" customFormat="false" ht="4.5" hidden="false" customHeight="true" outlineLevel="0" collapsed="false">
      <c r="A5" s="2"/>
      <c r="B5" s="2"/>
      <c r="C5" s="2"/>
      <c r="D5" s="2"/>
      <c r="E5" s="2"/>
      <c r="F5" s="2"/>
      <c r="G5" s="2"/>
    </row>
    <row r="7" customFormat="false" ht="22.05" hidden="false" customHeight="false" outlineLevel="0" collapsed="false">
      <c r="B7" s="3" t="s">
        <v>104</v>
      </c>
    </row>
    <row r="8" customFormat="false" ht="15" hidden="false" customHeight="false" outlineLevel="0" collapsed="false">
      <c r="B8" s="4" t="s">
        <v>105</v>
      </c>
    </row>
    <row r="9" customFormat="false" ht="33.75" hidden="false" customHeight="true" outlineLevel="0" collapsed="false">
      <c r="B9" s="27" t="s">
        <v>106</v>
      </c>
      <c r="C9" s="28" t="n">
        <f aca="false">Assessment!G52+Assessment!G58+Assessment!G64+Assessment!G82+Assessment!G88+Assessment!G94+Assessment!G100+Assessment!G105+Assessment!G109+Assessment!G115+Assessment!G121+Assessment!G125+Assessment!G129+Assessment!G133+Assessment!G137+Assessment!G142+Assessment!G149+Assessment!G154</f>
        <v>0</v>
      </c>
      <c r="D9" s="28"/>
      <c r="E9" s="28"/>
      <c r="F9" s="28"/>
    </row>
    <row r="10" customFormat="false" ht="25.5" hidden="false" customHeight="true" outlineLevel="0" collapsed="false">
      <c r="B10" s="27" t="s">
        <v>107</v>
      </c>
      <c r="C10" s="29" t="str">
        <f aca="false">IF($H$12=0,"Not yet scored",INDEX($D$16:$D$20,MATCH(C9,$H$16:$H$20,1)))</f>
        <v>Not yet scored</v>
      </c>
      <c r="D10" s="29"/>
      <c r="E10" s="29"/>
      <c r="F10" s="29"/>
    </row>
    <row r="11" customFormat="false" ht="57.75" hidden="false" customHeight="true" outlineLevel="0" collapsed="false">
      <c r="B11" s="27" t="s">
        <v>108</v>
      </c>
      <c r="C11" s="30" t="str">
        <f aca="false">IF($H$12=0,"Mark your answers on the Assessment tab to see your results.",INDEX($F$16:$F$20,MATCH(C9,$H$16:$H$20,1)))</f>
        <v>Mark your answers on the Assessment tab to see your results.</v>
      </c>
      <c r="D11" s="30"/>
      <c r="E11" s="30"/>
      <c r="F11" s="30"/>
    </row>
    <row r="12" customFormat="false" ht="15" hidden="false" customHeight="false" outlineLevel="0" collapsed="false">
      <c r="B12" s="27" t="s">
        <v>109</v>
      </c>
      <c r="C12" s="30" t="str">
        <f aca="false">$H$12&amp;" of 18"</f>
        <v>0 of 18</v>
      </c>
      <c r="D12" s="30"/>
      <c r="E12" s="30"/>
      <c r="F12" s="30"/>
      <c r="H12" s="31" t="n">
        <f aca="false">IF(COUNTIF(Assessment!D53:D56,"X")&gt;0,1,0)+IF(COUNTIF(Assessment!D59:D62,"X")&gt;0,1,0)+IF(COUNTIF(Assessment!D65:D69,"X")&gt;0,1,0)+IF(COUNTIF(Assessment!D83:D86,"X")&gt;0,1,0)+IF(COUNTIF(Assessment!D89:D92,"X")&gt;0,1,0)+IF(COUNTIF(Assessment!D95:D98,"X")&gt;0,1,0)+IF(COUNTIF(Assessment!D101:D103,"X")&gt;0,1,0)+IF(COUNTIF(Assessment!D106:D107,"X")&gt;0,1,0)+IF(COUNTIF(Assessment!D110:D113,"X")&gt;0,1,0)+IF(COUNTIF(Assessment!D116:D119,"X")&gt;0,1,0)+IF(COUNTIF(Assessment!D122:D123,"X")&gt;0,1,0)+IF(COUNTIF(Assessment!D126:D127,"X")&gt;0,1,0)+IF(COUNTIF(Assessment!D130:D131,"X")&gt;0,1,0)+IF(COUNTIF(Assessment!D134:D135,"X")&gt;0,1,0)+IF(COUNTIF(Assessment!D138:D140,"X")&gt;0,1,0)+IF(COUNTIF(Assessment!D143:D147,"X")&gt;0,1,0)+IF(COUNTIF(Assessment!D150:D152,"X")&gt;0,1,0)+IF(COUNTIF(Assessment!D155:D157,"X")&gt;0,1,0)</f>
        <v>0</v>
      </c>
    </row>
    <row r="14" customFormat="false" ht="15" hidden="false" customHeight="false" outlineLevel="0" collapsed="false">
      <c r="B14" s="32" t="s">
        <v>110</v>
      </c>
    </row>
    <row r="15" customFormat="false" ht="15" hidden="false" customHeight="true" outlineLevel="0" collapsed="false">
      <c r="B15" s="33" t="s">
        <v>111</v>
      </c>
      <c r="C15" s="33"/>
      <c r="D15" s="33" t="s">
        <v>107</v>
      </c>
      <c r="E15" s="33"/>
      <c r="F15" s="34" t="s">
        <v>108</v>
      </c>
    </row>
    <row r="16" customFormat="false" ht="61.5" hidden="false" customHeight="true" outlineLevel="0" collapsed="false">
      <c r="B16" s="35" t="s">
        <v>112</v>
      </c>
      <c r="C16" s="35"/>
      <c r="D16" s="36" t="s">
        <v>113</v>
      </c>
      <c r="E16" s="36"/>
      <c r="F16" s="37" t="s">
        <v>114</v>
      </c>
      <c r="H16" s="0" t="n">
        <v>-1000</v>
      </c>
    </row>
    <row r="17" customFormat="false" ht="61.5" hidden="false" customHeight="true" outlineLevel="0" collapsed="false">
      <c r="B17" s="35" t="s">
        <v>115</v>
      </c>
      <c r="C17" s="35"/>
      <c r="D17" s="36" t="s">
        <v>116</v>
      </c>
      <c r="E17" s="36"/>
      <c r="F17" s="37" t="s">
        <v>117</v>
      </c>
      <c r="H17" s="0" t="n">
        <v>21</v>
      </c>
    </row>
    <row r="18" customFormat="false" ht="61.5" hidden="false" customHeight="true" outlineLevel="0" collapsed="false">
      <c r="B18" s="35" t="s">
        <v>118</v>
      </c>
      <c r="C18" s="35"/>
      <c r="D18" s="36" t="s">
        <v>119</v>
      </c>
      <c r="E18" s="36"/>
      <c r="F18" s="37" t="s">
        <v>120</v>
      </c>
      <c r="H18" s="0" t="n">
        <v>41</v>
      </c>
    </row>
    <row r="19" customFormat="false" ht="61.5" hidden="false" customHeight="true" outlineLevel="0" collapsed="false">
      <c r="B19" s="35" t="s">
        <v>121</v>
      </c>
      <c r="C19" s="35"/>
      <c r="D19" s="36" t="s">
        <v>122</v>
      </c>
      <c r="E19" s="36"/>
      <c r="F19" s="37" t="s">
        <v>123</v>
      </c>
      <c r="H19" s="0" t="n">
        <v>61</v>
      </c>
    </row>
    <row r="20" customFormat="false" ht="61.5" hidden="false" customHeight="true" outlineLevel="0" collapsed="false">
      <c r="B20" s="35" t="s">
        <v>124</v>
      </c>
      <c r="C20" s="35"/>
      <c r="D20" s="36" t="s">
        <v>125</v>
      </c>
      <c r="E20" s="36"/>
      <c r="F20" s="37" t="s">
        <v>126</v>
      </c>
      <c r="H20" s="0" t="n">
        <v>81</v>
      </c>
    </row>
    <row r="21" customFormat="false" ht="15" hidden="false" customHeight="false" outlineLevel="0" collapsed="false">
      <c r="B21" s="38" t="s">
        <v>127</v>
      </c>
    </row>
    <row r="23" customFormat="false" ht="15" hidden="false" customHeight="false" outlineLevel="0" collapsed="false">
      <c r="B23" s="32" t="s">
        <v>128</v>
      </c>
    </row>
    <row r="24" customFormat="false" ht="15" hidden="false" customHeight="false" outlineLevel="0" collapsed="false">
      <c r="B24" s="34" t="s">
        <v>129</v>
      </c>
      <c r="C24" s="34" t="s">
        <v>130</v>
      </c>
      <c r="D24" s="34" t="s">
        <v>131</v>
      </c>
      <c r="E24" s="34" t="s">
        <v>132</v>
      </c>
      <c r="F24" s="34" t="s">
        <v>133</v>
      </c>
    </row>
    <row r="25" customFormat="false" ht="15" hidden="false" customHeight="false" outlineLevel="0" collapsed="false">
      <c r="B25" s="39" t="n">
        <v>7</v>
      </c>
      <c r="C25" s="40" t="s">
        <v>134</v>
      </c>
      <c r="D25" s="39" t="n">
        <f aca="false">Assessment!G52</f>
        <v>0</v>
      </c>
      <c r="E25" s="39" t="n">
        <v>5</v>
      </c>
      <c r="F25" s="39" t="str">
        <f aca="false">IF(COUNTIF(Assessment!D53:D56,"X")=0,"Not answered",IF(D25&gt;=E25,"Full points",IF(D25&lt;0,"Negative points, see guide","Room to improve, see guide")))</f>
        <v>Not answered</v>
      </c>
    </row>
    <row r="26" customFormat="false" ht="15" hidden="false" customHeight="false" outlineLevel="0" collapsed="false">
      <c r="B26" s="41" t="n">
        <v>8</v>
      </c>
      <c r="C26" s="42" t="s">
        <v>135</v>
      </c>
      <c r="D26" s="41" t="n">
        <f aca="false">Assessment!G58</f>
        <v>0</v>
      </c>
      <c r="E26" s="41" t="n">
        <v>5</v>
      </c>
      <c r="F26" s="41" t="str">
        <f aca="false">IF(COUNTIF(Assessment!D59:D62,"X")=0,"Not answered",IF(D26&gt;=E26,"Full points",IF(D26&lt;0,"Negative points, see guide","Room to improve, see guide")))</f>
        <v>Not answered</v>
      </c>
    </row>
    <row r="27" customFormat="false" ht="15" hidden="false" customHeight="false" outlineLevel="0" collapsed="false">
      <c r="B27" s="39" t="n">
        <v>9</v>
      </c>
      <c r="C27" s="40" t="s">
        <v>136</v>
      </c>
      <c r="D27" s="39" t="n">
        <f aca="false">Assessment!G64</f>
        <v>0</v>
      </c>
      <c r="E27" s="39" t="n">
        <v>6</v>
      </c>
      <c r="F27" s="39" t="str">
        <f aca="false">IF(COUNTIF(Assessment!D65:D69,"X")=0,"Not answered",IF(D27&gt;=E27,"Full points",IF(D27&lt;0,"Negative points, see guide","Room to improve, see guide")))</f>
        <v>Not answered</v>
      </c>
    </row>
    <row r="28" customFormat="false" ht="15" hidden="false" customHeight="false" outlineLevel="0" collapsed="false">
      <c r="B28" s="41" t="n">
        <v>13</v>
      </c>
      <c r="C28" s="42" t="s">
        <v>137</v>
      </c>
      <c r="D28" s="41" t="n">
        <f aca="false">Assessment!G82</f>
        <v>0</v>
      </c>
      <c r="E28" s="41" t="n">
        <v>5</v>
      </c>
      <c r="F28" s="41" t="str">
        <f aca="false">IF(COUNTIF(Assessment!D83:D86,"X")=0,"Not answered",IF(D28&gt;=E28,"Full points",IF(D28&lt;0,"Negative points, see guide","Room to improve, see guide")))</f>
        <v>Not answered</v>
      </c>
    </row>
    <row r="29" customFormat="false" ht="15" hidden="false" customHeight="false" outlineLevel="0" collapsed="false">
      <c r="B29" s="39" t="n">
        <v>14</v>
      </c>
      <c r="C29" s="40" t="s">
        <v>138</v>
      </c>
      <c r="D29" s="39" t="n">
        <f aca="false">Assessment!G88</f>
        <v>0</v>
      </c>
      <c r="E29" s="39" t="n">
        <v>5</v>
      </c>
      <c r="F29" s="39" t="str">
        <f aca="false">IF(COUNTIF(Assessment!D89:D92,"X")=0,"Not answered",IF(D29&gt;=E29,"Full points",IF(D29&lt;0,"Negative points, see guide","Room to improve, see guide")))</f>
        <v>Not answered</v>
      </c>
    </row>
    <row r="30" customFormat="false" ht="15" hidden="false" customHeight="false" outlineLevel="0" collapsed="false">
      <c r="B30" s="41" t="n">
        <v>15</v>
      </c>
      <c r="C30" s="42" t="s">
        <v>139</v>
      </c>
      <c r="D30" s="41" t="n">
        <f aca="false">Assessment!G94</f>
        <v>0</v>
      </c>
      <c r="E30" s="41" t="n">
        <v>6</v>
      </c>
      <c r="F30" s="41" t="str">
        <f aca="false">IF(COUNTIF(Assessment!D95:D98,"X")=0,"Not answered",IF(D30&gt;=E30,"Full points",IF(D30&lt;0,"Negative points, see guide","Room to improve, see guide")))</f>
        <v>Not answered</v>
      </c>
    </row>
    <row r="31" customFormat="false" ht="15" hidden="false" customHeight="false" outlineLevel="0" collapsed="false">
      <c r="B31" s="39" t="n">
        <v>16</v>
      </c>
      <c r="C31" s="40" t="s">
        <v>140</v>
      </c>
      <c r="D31" s="39" t="n">
        <f aca="false">Assessment!G100</f>
        <v>0</v>
      </c>
      <c r="E31" s="39" t="n">
        <v>6</v>
      </c>
      <c r="F31" s="39" t="str">
        <f aca="false">IF(COUNTIF(Assessment!D101:D103,"X")=0,"Not answered",IF(D31&gt;=E31,"Full points",IF(D31&lt;0,"Negative points, see guide","Room to improve, see guide")))</f>
        <v>Not answered</v>
      </c>
    </row>
    <row r="32" customFormat="false" ht="15" hidden="false" customHeight="false" outlineLevel="0" collapsed="false">
      <c r="B32" s="41" t="n">
        <v>17</v>
      </c>
      <c r="C32" s="42" t="s">
        <v>141</v>
      </c>
      <c r="D32" s="41" t="n">
        <f aca="false">Assessment!G105</f>
        <v>0</v>
      </c>
      <c r="E32" s="41" t="n">
        <v>6</v>
      </c>
      <c r="F32" s="41" t="str">
        <f aca="false">IF(COUNTIF(Assessment!D106:D107,"X")=0,"Not answered",IF(D32&gt;=E32,"Full points",IF(D32&lt;0,"Negative points, see guide","Room to improve, see guide")))</f>
        <v>Not answered</v>
      </c>
    </row>
    <row r="33" customFormat="false" ht="15" hidden="false" customHeight="false" outlineLevel="0" collapsed="false">
      <c r="B33" s="39" t="n">
        <v>18</v>
      </c>
      <c r="C33" s="40" t="s">
        <v>142</v>
      </c>
      <c r="D33" s="39" t="n">
        <f aca="false">Assessment!G109</f>
        <v>0</v>
      </c>
      <c r="E33" s="39" t="n">
        <v>6</v>
      </c>
      <c r="F33" s="39" t="str">
        <f aca="false">IF(COUNTIF(Assessment!D110:D113,"X")=0,"Not answered",IF(D33&gt;=E33,"Full points",IF(D33&lt;0,"Negative points, see guide","Room to improve, see guide")))</f>
        <v>Not answered</v>
      </c>
    </row>
    <row r="34" customFormat="false" ht="15" hidden="false" customHeight="false" outlineLevel="0" collapsed="false">
      <c r="B34" s="41" t="n">
        <v>19</v>
      </c>
      <c r="C34" s="42" t="s">
        <v>143</v>
      </c>
      <c r="D34" s="41" t="n">
        <f aca="false">Assessment!G115</f>
        <v>0</v>
      </c>
      <c r="E34" s="41" t="n">
        <v>5</v>
      </c>
      <c r="F34" s="41" t="str">
        <f aca="false">IF(COUNTIF(Assessment!D116:D119,"X")=0,"Not answered",IF(D34&gt;=E34,"Full points",IF(D34&lt;0,"Negative points, see guide","Room to improve, see guide")))</f>
        <v>Not answered</v>
      </c>
    </row>
    <row r="35" customFormat="false" ht="15" hidden="false" customHeight="false" outlineLevel="0" collapsed="false">
      <c r="B35" s="39" t="n">
        <v>20</v>
      </c>
      <c r="C35" s="40" t="s">
        <v>144</v>
      </c>
      <c r="D35" s="39" t="n">
        <f aca="false">Assessment!G121</f>
        <v>0</v>
      </c>
      <c r="E35" s="39" t="n">
        <v>7</v>
      </c>
      <c r="F35" s="39" t="str">
        <f aca="false">IF(COUNTIF(Assessment!D122:D123,"X")=0,"Not answered",IF(D35&gt;=E35,"Full points",IF(D35&lt;0,"Negative points, see guide","Room to improve, see guide")))</f>
        <v>Not answered</v>
      </c>
    </row>
    <row r="36" customFormat="false" ht="15" hidden="false" customHeight="false" outlineLevel="0" collapsed="false">
      <c r="B36" s="41" t="n">
        <v>21</v>
      </c>
      <c r="C36" s="42" t="s">
        <v>145</v>
      </c>
      <c r="D36" s="41" t="n">
        <f aca="false">Assessment!G125</f>
        <v>0</v>
      </c>
      <c r="E36" s="41" t="n">
        <v>5</v>
      </c>
      <c r="F36" s="41" t="str">
        <f aca="false">IF(COUNTIF(Assessment!D126:D127,"X")=0,"Not answered",IF(D36&gt;=E36,"Full points",IF(D36&lt;0,"Negative points, see guide","Room to improve, see guide")))</f>
        <v>Not answered</v>
      </c>
    </row>
    <row r="37" customFormat="false" ht="15" hidden="false" customHeight="false" outlineLevel="0" collapsed="false">
      <c r="B37" s="39" t="n">
        <v>22</v>
      </c>
      <c r="C37" s="40" t="s">
        <v>146</v>
      </c>
      <c r="D37" s="39" t="n">
        <f aca="false">Assessment!G129</f>
        <v>0</v>
      </c>
      <c r="E37" s="39" t="n">
        <v>5</v>
      </c>
      <c r="F37" s="39" t="str">
        <f aca="false">IF(COUNTIF(Assessment!D130:D131,"X")=0,"Not answered",IF(D37&gt;=E37,"Full points",IF(D37&lt;0,"Negative points, see guide","Room to improve, see guide")))</f>
        <v>Not answered</v>
      </c>
    </row>
    <row r="38" customFormat="false" ht="15" hidden="false" customHeight="false" outlineLevel="0" collapsed="false">
      <c r="B38" s="41" t="n">
        <v>23</v>
      </c>
      <c r="C38" s="42" t="s">
        <v>147</v>
      </c>
      <c r="D38" s="41" t="n">
        <f aca="false">Assessment!G133</f>
        <v>0</v>
      </c>
      <c r="E38" s="41" t="n">
        <v>5</v>
      </c>
      <c r="F38" s="41" t="str">
        <f aca="false">IF(COUNTIF(Assessment!D134:D135,"X")=0,"Not answered",IF(D38&gt;=E38,"Full points",IF(D38&lt;0,"Negative points, see guide","Room to improve, see guide")))</f>
        <v>Not answered</v>
      </c>
    </row>
    <row r="39" customFormat="false" ht="15" hidden="false" customHeight="false" outlineLevel="0" collapsed="false">
      <c r="B39" s="39" t="n">
        <v>24</v>
      </c>
      <c r="C39" s="40" t="s">
        <v>148</v>
      </c>
      <c r="D39" s="39" t="n">
        <f aca="false">Assessment!G137</f>
        <v>0</v>
      </c>
      <c r="E39" s="39" t="n">
        <v>5</v>
      </c>
      <c r="F39" s="39" t="str">
        <f aca="false">IF(COUNTIF(Assessment!D138:D140,"X")=0,"Not answered",IF(D39&gt;=E39,"Full points",IF(D39&lt;0,"Negative points, see guide","Room to improve, see guide")))</f>
        <v>Not answered</v>
      </c>
    </row>
    <row r="40" customFormat="false" ht="15" hidden="false" customHeight="false" outlineLevel="0" collapsed="false">
      <c r="B40" s="41" t="n">
        <v>25</v>
      </c>
      <c r="C40" s="42" t="s">
        <v>149</v>
      </c>
      <c r="D40" s="41" t="n">
        <f aca="false">Assessment!G142</f>
        <v>0</v>
      </c>
      <c r="E40" s="41" t="n">
        <v>6</v>
      </c>
      <c r="F40" s="41" t="str">
        <f aca="false">IF(COUNTIF(Assessment!D143:D147,"X")=0,"Not answered",IF(D40&gt;=E40,"Full points",IF(D40&lt;0,"Negative points, see guide","Room to improve, see guide")))</f>
        <v>Not answered</v>
      </c>
    </row>
    <row r="41" customFormat="false" ht="15" hidden="false" customHeight="false" outlineLevel="0" collapsed="false">
      <c r="B41" s="39" t="n">
        <v>26</v>
      </c>
      <c r="C41" s="40" t="s">
        <v>150</v>
      </c>
      <c r="D41" s="39" t="n">
        <f aca="false">Assessment!G149</f>
        <v>0</v>
      </c>
      <c r="E41" s="39" t="n">
        <v>7</v>
      </c>
      <c r="F41" s="39" t="str">
        <f aca="false">IF(COUNTIF(Assessment!D150:D152,"X")=0,"Not answered",IF(D41&gt;=E41,"Full points",IF(D41&lt;0,"Negative points, see guide","Room to improve, see guide")))</f>
        <v>Not answered</v>
      </c>
    </row>
    <row r="42" customFormat="false" ht="15" hidden="false" customHeight="false" outlineLevel="0" collapsed="false">
      <c r="B42" s="41" t="n">
        <v>27</v>
      </c>
      <c r="C42" s="42" t="s">
        <v>151</v>
      </c>
      <c r="D42" s="41" t="n">
        <f aca="false">Assessment!G154</f>
        <v>0</v>
      </c>
      <c r="E42" s="41" t="n">
        <v>5</v>
      </c>
      <c r="F42" s="41" t="str">
        <f aca="false">IF(COUNTIF(Assessment!D155:D157,"X")=0,"Not answered",IF(D42&gt;=E42,"Full points",IF(D42&lt;0,"Negative points, see guide","Room to improve, see guide")))</f>
        <v>Not answered</v>
      </c>
    </row>
    <row r="43" customFormat="false" ht="15" hidden="false" customHeight="false" outlineLevel="0" collapsed="false">
      <c r="B43" s="43"/>
      <c r="C43" s="44" t="s">
        <v>152</v>
      </c>
      <c r="D43" s="43" t="n">
        <f aca="false">SUM(D25:D42)</f>
        <v>0</v>
      </c>
      <c r="E43" s="43" t="n">
        <f aca="false">SUM(E25:E42)</f>
        <v>100</v>
      </c>
      <c r="F43" s="43"/>
    </row>
    <row r="44" customFormat="false" ht="30" hidden="false" customHeight="true" outlineLevel="0" collapsed="false">
      <c r="B44" s="45" t="s">
        <v>153</v>
      </c>
      <c r="C44" s="45"/>
      <c r="D44" s="45"/>
      <c r="E44" s="45"/>
      <c r="F44" s="45"/>
    </row>
    <row r="46" customFormat="false" ht="15" hidden="false" customHeight="false" outlineLevel="0" collapsed="false">
      <c r="B46" s="46" t="s">
        <v>154</v>
      </c>
    </row>
    <row r="47" customFormat="false" ht="15" hidden="false" customHeight="false" outlineLevel="0" collapsed="false">
      <c r="B47" s="46" t="s">
        <v>155</v>
      </c>
    </row>
    <row r="49" customFormat="false" ht="4.5" hidden="false" customHeight="true" outlineLevel="0" collapsed="false">
      <c r="A49" s="2"/>
      <c r="B49" s="2"/>
      <c r="C49" s="2"/>
      <c r="D49" s="2"/>
      <c r="E49" s="2"/>
      <c r="F49" s="2"/>
      <c r="G49" s="2"/>
    </row>
    <row r="50" customFormat="false" ht="15" hidden="false" customHeight="false" outlineLevel="0" collapsed="false">
      <c r="B50" s="47" t="s">
        <v>156</v>
      </c>
    </row>
    <row r="51" customFormat="false" ht="15" hidden="false" customHeight="false" outlineLevel="0" collapsed="false">
      <c r="B51" s="15" t="s">
        <v>103</v>
      </c>
    </row>
  </sheetData>
  <mergeCells count="17">
    <mergeCell ref="C9:F9"/>
    <mergeCell ref="C10:F10"/>
    <mergeCell ref="C11:F11"/>
    <mergeCell ref="C12:F12"/>
    <mergeCell ref="B15:C15"/>
    <mergeCell ref="D15:E15"/>
    <mergeCell ref="B16:C16"/>
    <mergeCell ref="D16:E16"/>
    <mergeCell ref="B17:C17"/>
    <mergeCell ref="D17:E17"/>
    <mergeCell ref="B18:C18"/>
    <mergeCell ref="D18:E18"/>
    <mergeCell ref="B19:C19"/>
    <mergeCell ref="D19:E19"/>
    <mergeCell ref="B20:C20"/>
    <mergeCell ref="D20:E20"/>
    <mergeCell ref="B44:F44"/>
  </mergeCells>
  <conditionalFormatting sqref="B16:F20">
    <cfRule type="expression" priority="2" aboveAverage="0" equalAverage="0" bottom="0" percent="0" rank="0" text="" dxfId="0">
      <formula>AND($H$12&gt;0,$D16=$C$10)</formula>
    </cfRule>
  </conditionalFormatting>
  <hyperlinks>
    <hyperlink ref="B21" r:id="rId1" display="Source: Backlog Refinement Assessment Scoring Guide, Stephens Insight Group"/>
    <hyperlink ref="B46" r:id="rId2" display="Open the Scoring &amp; Interpretation Guide"/>
    <hyperlink ref="B47" r:id="rId3" display="Take this assessment online"/>
  </hyperlink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4"/>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2026-10-22T18:11:10Z</dcterms:created>
  <dc:creator>Stephens Insight Group</dc:creator>
  <dc:description/>
  <dc:language>en-US</dc:language>
  <cp:lastModifiedBy/>
  <dcterms:modified xsi:type="dcterms:W3CDTF">2026-10-22T18:11:10Z</dcterms:modified>
  <cp:revision>0</cp:revision>
  <dc:subject/>
  <dc:title>Backlog Refinement Assessment</dc:title>
</cp:coreProperties>
</file>

<file path=docProps/custom.xml><?xml version="1.0" encoding="utf-8"?>
<Properties xmlns="http://schemas.openxmlformats.org/officeDocument/2006/custom-properties" xmlns:vt="http://schemas.openxmlformats.org/officeDocument/2006/docPropsVTypes"/>
</file>