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Benefits Register" sheetId="3" state="visible" r:id="rId3"/>
    <sheet xmlns:r="http://schemas.openxmlformats.org/officeDocument/2006/relationships" name="Measurements" sheetId="4" state="visible" r:id="rId4"/>
    <sheet xmlns:r="http://schemas.openxmlformats.org/officeDocument/2006/relationships" name="Closeout Review" sheetId="5" state="visible" r:id="rId5"/>
  </sheets>
  <definedNames/>
  <calcPr calcId="124519" fullCalcOnLoad="1" refMode="A1" iterate="0" iterateCount="100" iterateDelta="0.0001"/>
</workbook>
</file>

<file path=xl/styles.xml><?xml version="1.0" encoding="utf-8"?>
<styleSheet xmlns="http://schemas.openxmlformats.org/spreadsheetml/2006/main">
  <numFmts count="1">
    <numFmt numFmtId="164" formatCode="mm/dd/yyyy"/>
  </numFmts>
  <fonts count="15">
    <font>
      <name val="Calibri"/>
      <charset val="1"/>
      <family val="2"/>
      <color theme="1"/>
      <sz val="11"/>
    </font>
    <font>
      <name val="Arial"/>
      <family val="0"/>
      <sz val="10"/>
    </font>
    <font>
      <name val="Arial"/>
      <family val="0"/>
      <sz val="10"/>
    </font>
    <font>
      <name val="Arial"/>
      <family val="0"/>
      <sz val="10"/>
    </font>
    <font>
      <name val="Montserrat"/>
      <charset val="1"/>
      <family val="0"/>
      <b val="1"/>
      <color rgb="FF0D2849"/>
      <sz val="18"/>
    </font>
    <font>
      <name val="Montserrat"/>
      <charset val="1"/>
      <family val="0"/>
      <i val="1"/>
      <color rgb="FF996220"/>
      <sz val="10"/>
    </font>
    <font>
      <name val="Montserrat"/>
      <charset val="1"/>
      <family val="0"/>
      <b val="1"/>
      <color rgb="FF0D2849"/>
      <sz val="10"/>
    </font>
    <font>
      <name val="Montserrat"/>
      <charset val="1"/>
      <family val="0"/>
      <color rgb="FF000000"/>
      <sz val="10"/>
    </font>
    <font>
      <name val="Montserrat"/>
      <charset val="1"/>
      <family val="0"/>
      <color rgb="FF0000FF"/>
      <sz val="10"/>
    </font>
    <font>
      <name val="Montserrat"/>
      <charset val="1"/>
      <family val="0"/>
      <color rgb="FF996220"/>
      <sz val="8"/>
    </font>
    <font>
      <name val="Montserrat"/>
      <charset val="1"/>
      <family val="0"/>
      <b val="1"/>
      <color rgb="FF0D2849"/>
      <sz val="14"/>
    </font>
    <font>
      <name val="Montserrat"/>
      <charset val="1"/>
      <family val="0"/>
      <i val="1"/>
      <color rgb="FF996220"/>
      <sz val="9"/>
    </font>
    <font>
      <name val="Montserrat"/>
      <charset val="1"/>
      <family val="0"/>
      <b val="1"/>
      <color rgb="FF000000"/>
      <sz val="10"/>
    </font>
    <font>
      <name val="Montserrat"/>
      <charset val="1"/>
      <family val="0"/>
      <b val="1"/>
      <color rgb="FFFFFFFF"/>
      <sz val="10"/>
    </font>
    <font>
      <name val="Montserrat"/>
      <charset val="1"/>
      <family val="0"/>
      <i val="1"/>
      <color rgb="FF595959"/>
      <sz val="9"/>
    </font>
  </fonts>
  <fills count="4">
    <fill>
      <patternFill/>
    </fill>
    <fill>
      <patternFill patternType="gray125"/>
    </fill>
    <fill>
      <patternFill patternType="solid">
        <fgColor rgb="FFFFFFE0"/>
        <bgColor rgb="FFFFFFFF"/>
      </patternFill>
    </fill>
    <fill>
      <patternFill patternType="solid">
        <fgColor rgb="FF0D2849"/>
        <bgColor rgb="FF333333"/>
      </patternFill>
    </fill>
  </fills>
  <borders count="2">
    <border>
      <left/>
      <right/>
      <top/>
      <bottom/>
      <diagonal/>
    </border>
    <border>
      <left style="thin">
        <color rgb="FFCBD1D7"/>
      </left>
      <right style="thin">
        <color rgb="FFCBD1D7"/>
      </right>
      <top style="thin">
        <color rgb="FFCBD1D7"/>
      </top>
      <bottom style="thin">
        <color rgb="FFCBD1D7"/>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46">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6" fillId="0" borderId="0" applyAlignment="1" pivotButton="0" quotePrefix="0" xfId="0">
      <alignment horizontal="general" vertical="top"/>
    </xf>
    <xf numFmtId="0" fontId="8" fillId="2" borderId="1" applyAlignment="1" pivotButton="0" quotePrefix="0" xfId="0">
      <alignment horizontal="general" vertical="bottom"/>
    </xf>
    <xf numFmtId="0" fontId="9" fillId="0" borderId="0" applyAlignment="1" pivotButton="0" quotePrefix="0" xfId="0">
      <alignment horizontal="general" vertical="bottom"/>
    </xf>
    <xf numFmtId="0" fontId="10" fillId="0" borderId="0" applyAlignment="1" pivotButton="0" quotePrefix="0" xfId="0">
      <alignment horizontal="general" vertical="bottom"/>
    </xf>
    <xf numFmtId="0" fontId="11" fillId="0" borderId="0" applyAlignment="1" pivotButton="0" quotePrefix="0" xfId="0">
      <alignment horizontal="general" vertical="bottom"/>
    </xf>
    <xf numFmtId="0" fontId="12" fillId="0" borderId="0" applyAlignment="1" pivotButton="0" quotePrefix="0" xfId="0">
      <alignment horizontal="general" vertical="bottom"/>
    </xf>
    <xf numFmtId="164" fontId="12" fillId="0" borderId="0" applyAlignment="1" pivotButton="0" quotePrefix="0" xfId="0">
      <alignment horizontal="general" vertical="bottom"/>
    </xf>
    <xf numFmtId="0" fontId="13" fillId="3" borderId="1" applyAlignment="1" pivotButton="0" quotePrefix="0" xfId="0">
      <alignment horizontal="center" vertical="center" wrapText="1"/>
    </xf>
    <xf numFmtId="0" fontId="7" fillId="0" borderId="1" applyAlignment="1" pivotButton="0" quotePrefix="0" xfId="0">
      <alignment horizontal="center" vertical="center" wrapText="1"/>
    </xf>
    <xf numFmtId="0" fontId="7" fillId="0" borderId="1" applyAlignment="1" pivotButton="0" quotePrefix="0" xfId="0">
      <alignment horizontal="general" vertical="top" wrapText="1"/>
    </xf>
    <xf numFmtId="164" fontId="7" fillId="0" borderId="1" applyAlignment="1" pivotButton="0" quotePrefix="0" xfId="0">
      <alignment horizontal="center" vertical="center" wrapText="1"/>
    </xf>
    <xf numFmtId="9" fontId="7" fillId="0" borderId="1" applyAlignment="1" pivotButton="0" quotePrefix="0" xfId="0">
      <alignment horizontal="center" vertical="center" wrapText="1"/>
    </xf>
    <xf numFmtId="0" fontId="14" fillId="0" borderId="0" applyAlignment="1" pivotButton="0" quotePrefix="0" xfId="0">
      <alignment horizontal="general" vertical="bottom"/>
    </xf>
    <xf numFmtId="0" fontId="12" fillId="0" borderId="1" applyAlignment="1" pivotButton="0" quotePrefix="0" xfId="0">
      <alignment horizontal="general" vertical="top" wrapText="1"/>
    </xf>
    <xf numFmtId="0" fontId="7" fillId="2" borderId="1" applyAlignment="1" pivotButton="0" quotePrefix="0" xfId="0">
      <alignment horizontal="general" vertical="top" wrapText="1"/>
    </xf>
    <xf numFmtId="164" fontId="7" fillId="2" borderId="1" applyAlignment="1" pivotButton="0" quotePrefix="0" xfId="0">
      <alignment horizontal="general" vertical="top" wrapText="1"/>
    </xf>
    <xf numFmtId="0" fontId="8" fillId="2" borderId="1"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6" fillId="0" borderId="0" applyAlignment="1" pivotButton="0" quotePrefix="0" xfId="0">
      <alignment horizontal="general" vertical="top"/>
    </xf>
    <xf numFmtId="0" fontId="8" fillId="2" borderId="1" applyAlignment="1" pivotButton="0" quotePrefix="0" xfId="0">
      <alignment horizontal="general" vertical="bottom"/>
    </xf>
    <xf numFmtId="0" fontId="9" fillId="0" borderId="0" applyAlignment="1" pivotButton="0" quotePrefix="0" xfId="0">
      <alignment horizontal="general" vertical="bottom"/>
    </xf>
    <xf numFmtId="0" fontId="10" fillId="0" borderId="0" applyAlignment="1" pivotButton="0" quotePrefix="0" xfId="0">
      <alignment horizontal="general" vertical="bottom"/>
    </xf>
    <xf numFmtId="0" fontId="11" fillId="0" borderId="0" applyAlignment="1" pivotButton="0" quotePrefix="0" xfId="0">
      <alignment horizontal="general" vertical="bottom"/>
    </xf>
    <xf numFmtId="0" fontId="12" fillId="0" borderId="0" applyAlignment="1" pivotButton="0" quotePrefix="0" xfId="0">
      <alignment horizontal="general" vertical="bottom"/>
    </xf>
    <xf numFmtId="164" fontId="12" fillId="0" borderId="0" applyAlignment="1" pivotButton="0" quotePrefix="0" xfId="0">
      <alignment horizontal="general" vertical="bottom"/>
    </xf>
    <xf numFmtId="0" fontId="13" fillId="3" borderId="1" applyAlignment="1" pivotButton="0" quotePrefix="0" xfId="0">
      <alignment horizontal="center" vertical="center" wrapText="1"/>
    </xf>
    <xf numFmtId="0" fontId="7" fillId="0" borderId="1" applyAlignment="1" pivotButton="0" quotePrefix="0" xfId="0">
      <alignment horizontal="center" vertical="center" wrapText="1"/>
    </xf>
    <xf numFmtId="0" fontId="7" fillId="0" borderId="1" applyAlignment="1" pivotButton="0" quotePrefix="0" xfId="0">
      <alignment horizontal="general" vertical="top" wrapText="1"/>
    </xf>
    <xf numFmtId="164" fontId="7" fillId="0" borderId="1" applyAlignment="1" pivotButton="0" quotePrefix="0" xfId="0">
      <alignment horizontal="center" vertical="center" wrapText="1"/>
    </xf>
    <xf numFmtId="9" fontId="7" fillId="0" borderId="1" applyAlignment="1" pivotButton="0" quotePrefix="0" xfId="0">
      <alignment horizontal="center" vertical="center" wrapText="1"/>
    </xf>
    <xf numFmtId="0" fontId="14" fillId="0" borderId="0" applyAlignment="1" pivotButton="0" quotePrefix="0" xfId="0">
      <alignment horizontal="general" vertical="bottom"/>
    </xf>
    <xf numFmtId="0" fontId="12" fillId="0" borderId="1" applyAlignment="1" pivotButton="0" quotePrefix="0" xfId="0">
      <alignment horizontal="general" vertical="top" wrapText="1"/>
    </xf>
    <xf numFmtId="0" fontId="7" fillId="2" borderId="1" applyAlignment="1" pivotButton="0" quotePrefix="0" xfId="0">
      <alignment horizontal="general" vertical="top" wrapText="1"/>
    </xf>
    <xf numFmtId="164" fontId="7" fillId="2" borderId="1" applyAlignment="1" pivotButton="0" quotePrefix="0" xfId="0">
      <alignment horizontal="general" vertical="top" wrapText="1"/>
    </xf>
    <xf numFmtId="0" fontId="8" fillId="2" borderId="1"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0">
    <dxf>
      <fill>
        <patternFill>
          <bgColor rgb="FFC9E4C5"/>
        </patternFill>
      </fill>
    </dxf>
    <dxf>
      <fill>
        <patternFill>
          <bgColor rgb="FFF4B6B6"/>
        </patternFill>
      </fill>
    </dxf>
    <dxf>
      <fill>
        <patternFill>
          <bgColor rgb="FFF6C882"/>
        </patternFill>
      </fill>
    </dxf>
    <dxf>
      <fill>
        <patternFill patternType="solid">
          <fgColor rgb="FF0D2849"/>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FE0"/>
          <bgColor rgb="FF000000"/>
        </patternFill>
      </fill>
    </dxf>
    <dxf>
      <font>
        <name val="Montserrat"/>
        <b val="1"/>
        <color rgb="FF000000"/>
        <sz val="10"/>
      </font>
      <alignment horizontal="general" vertical="top" wrapText="1"/>
      <border>
        <left style="thin">
          <color rgb="FFCBD1D7"/>
        </left>
        <right style="thin">
          <color rgb="FFCBD1D7"/>
        </right>
        <top style="thin">
          <color rgb="FFCBD1D7"/>
        </top>
        <bottom style="thin">
          <color rgb="FFCBD1D7"/>
        </bottom>
        <vertical style="thin">
          <color rgb="FFCBD1D7"/>
        </vertical>
        <horizontal style="thin">
          <color rgb="FFCBD1D7"/>
        </horizontal>
      </border>
    </dxf>
    <dxf>
      <font>
        <name val="Montserrat"/>
        <color rgb="FF000000"/>
        <sz val="10"/>
      </font>
      <fill>
        <patternFill patternType="solid">
          <fgColor rgb="FFFFFFE0"/>
          <bgColor rgb="FFFFFFE0"/>
        </patternFill>
      </fill>
      <alignment horizontal="general" vertical="top" wrapText="1"/>
      <border>
        <left style="thin">
          <color rgb="FFCBD1D7"/>
        </left>
        <right style="thin">
          <color rgb="FFCBD1D7"/>
        </right>
        <top style="thin">
          <color rgb="FFCBD1D7"/>
        </top>
        <bottom style="thin">
          <color rgb="FFCBD1D7"/>
        </bottom>
        <vertical style="thin">
          <color rgb="FFCBD1D7"/>
        </vertical>
        <horizontal style="thin">
          <color rgb="FFCBD1D7"/>
        </horizontal>
      </border>
    </dxf>
  </dxf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FFFE0"/>
      <rgbColor rgb="FFCCFFFF"/>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9E4C5"/>
      <rgbColor rgb="FFFFFF99"/>
      <rgbColor rgb="FF99CCFF"/>
      <rgbColor rgb="FFF4B6B6"/>
      <rgbColor rgb="FFCC99FF"/>
      <rgbColor rgb="FFF6C882"/>
      <rgbColor rgb="FF3366FF"/>
      <rgbColor rgb="FF33CCCC"/>
      <rgbColor rgb="FF99CC00"/>
      <rgbColor rgb="FFFFCC00"/>
      <rgbColor rgb="FFFF9900"/>
      <rgbColor rgb="FFFF6600"/>
      <rgbColor rgb="FF595959"/>
      <rgbColor rgb="FF969696"/>
      <rgbColor rgb="FF0D2849"/>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0</col>
      <colOff>0</colOff>
      <row>0</row>
      <rowOff>0</rowOff>
    </from>
    <to>
      <col>1</col>
      <colOff>738360</colOff>
      <row>0</row>
      <rowOff>551880</rowOff>
    </to>
    <pic>
      <nvPicPr>
        <cNvPr id="0"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571120" cy="551880"/>
        </a:xfrm>
        <a:prstGeom xmlns:a="http://schemas.openxmlformats.org/drawingml/2006/main" prst="rect">
          <avLst/>
        </a:prstGeom>
        <a:ln xmlns:a="http://schemas.openxmlformats.org/drawingml/2006/main" w="0">
          <a:noFill/>
          <a:prstDash val="solid"/>
        </a:ln>
      </spPr>
    </pic>
    <clientData/>
  </twoCellAnchor>
</wsDr>
</file>

<file path=xl/tables/table1.xml><?xml version="1.0" encoding="utf-8"?>
<table xmlns="http://schemas.openxmlformats.org/spreadsheetml/2006/main" id="1" name="tblBenefits" displayName="tblBenefits" ref="A1:M21" headerRowCount="1" totalsRowCount="0" totalsRowShown="0">
  <autoFilter ref="A1:M21"/>
  <tableColumns count="13">
    <tableColumn id="1" name="Benefit ID" dataDxfId="8">
      <calculatedColumnFormula>"B-"&amp;TEXT(ROW()-1,"000")</calculatedColumnFormula>
    </tableColumn>
    <tableColumn id="2" name="Benefit" dataDxfId="9"/>
    <tableColumn id="3" name="Type" dataDxfId="9"/>
    <tableColumn id="4" name="Measure" dataDxfId="9"/>
    <tableColumn id="5" name="Unit" dataDxfId="9"/>
    <tableColumn id="6" name="Baseline" dataDxfId="9"/>
    <tableColumn id="7" name="Target" dataDxfId="9"/>
    <tableColumn id="8" name="Start date" dataDxfId="9"/>
    <tableColumn id="9" name="Target date" dataDxfId="9"/>
    <tableColumn id="10" name="Business owner" dataDxfId="9"/>
    <tableColumn id="11" name="Business case line" dataDxfId="9"/>
    <tableColumn id="12" name="How measured" dataDxfId="9"/>
    <tableColumn id="13" name="Frequency" dataDxfId="9"/>
  </tableColumns>
</table>
</file>

<file path=xl/tables/table2.xml><?xml version="1.0" encoding="utf-8"?>
<table xmlns="http://schemas.openxmlformats.org/spreadsheetml/2006/main" id="2" name="tblMeasurements" displayName="tblMeasurements" ref="A1:E61" headerRowCount="1" totalsRowCount="0" totalsRowShown="0">
  <autoFilter ref="A1:E61"/>
  <tableColumns count="5">
    <tableColumn id="1" name="Benefit ID" dataDxfId="9"/>
    <tableColumn id="2" name="Measurement date" dataDxfId="9"/>
    <tableColumn id="3" name="Actual value" dataDxfId="9"/>
    <tableColumn id="4" name="Source" dataDxfId="9"/>
    <tableColumn id="5" name="Notes" dataDxfId="9"/>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filterMode="0">
    <outlinePr summaryBelow="1" summaryRight="1"/>
    <pageSetUpPr fitToPage="1"/>
  </sheetPr>
  <dimension ref="A1:F40"/>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6" customWidth="1" style="23" min="1" max="1"/>
    <col width="95" customWidth="1" style="23" min="2" max="2"/>
  </cols>
  <sheetData>
    <row r="1" ht="48" customHeight="1" s="24"/>
    <row r="2"/>
    <row r="3"/>
    <row r="4" ht="21.75" customHeight="1" s="24">
      <c r="A4" s="25" t="inlineStr">
        <is>
          <t>Benefits Realization Tracker</t>
        </is>
      </c>
    </row>
    <row r="5" ht="15" customHeight="1" s="24">
      <c r="A5" s="26" t="inlineStr">
        <is>
          <t>Prove the program delivered the value it promised  |  SIG Template v1.3</t>
        </is>
      </c>
    </row>
    <row r="6" ht="15" customHeight="1" s="24">
      <c r="C6" s="23" t="n"/>
      <c r="D6" s="23" t="n"/>
      <c r="E6" s="23" t="n"/>
      <c r="F6" s="23" t="n"/>
    </row>
    <row r="7" ht="73.5" customHeight="1" s="24">
      <c r="A7" s="27" t="inlineStr">
        <is>
          <t>Quick start</t>
        </is>
      </c>
      <c r="B7" s="28" t="inlineStr">
        <is>
          <t>1. Benefits Register: one row per benefit with its measure, baseline, target, dates and a named business owner.
2. Measurements: add a row each time you measure a benefit.
3. Summary: latest result, progress and status calculate. Use Closeout Review at program close and again once benefits land.</t>
        </is>
      </c>
      <c r="C7" s="23" t="n"/>
      <c r="D7" s="23" t="n"/>
      <c r="E7" s="23" t="n"/>
      <c r="F7" s="23" t="n"/>
    </row>
    <row r="8" ht="31.5" customHeight="1" s="24">
      <c r="A8" s="27" t="inlineStr">
        <is>
          <t>Source of truth</t>
        </is>
      </c>
      <c r="B8" s="28" t="inlineStr">
        <is>
          <t>Start from the benefit lines in your SIG Business Case. Once the case is approved, this tracker is the single place for benefit targets and results, so update targets here, not in the business case.</t>
        </is>
      </c>
      <c r="C8" s="23" t="n"/>
      <c r="D8" s="23" t="n"/>
      <c r="E8" s="23" t="n"/>
      <c r="F8" s="23" t="n"/>
    </row>
    <row r="9" ht="31.5" customHeight="1" s="24">
      <c r="A9" s="27" t="inlineStr">
        <is>
          <t>Example</t>
        </is>
      </c>
      <c r="B9" s="28" t="inlineStr">
        <is>
          <t>Faster month-end close (Efficiency): business days to close the books, baseline 10, target 6, measured monthly from the finance close calendar.</t>
        </is>
      </c>
      <c r="C9" s="23" t="n"/>
      <c r="D9" s="23" t="n"/>
      <c r="E9" s="23" t="n"/>
      <c r="F9" s="23" t="n"/>
    </row>
    <row r="10" ht="31.5" customHeight="1" s="24">
      <c r="A10" s="27" t="inlineStr">
        <is>
          <t>Good to know</t>
        </is>
      </c>
      <c r="B10" s="28" t="inlineStr">
        <is>
          <t>Progress = (latest actual - baseline) / (target - baseline), so it works for measures that should go up or down. On track at 90% or more of the expected progress for today, Behind below that, Achieved at 100%.</t>
        </is>
      </c>
      <c r="C10" s="23" t="n"/>
      <c r="D10" s="23" t="n"/>
      <c r="E10" s="23" t="n"/>
      <c r="F10" s="23" t="n"/>
    </row>
    <row r="11" ht="15" customHeight="1" s="24">
      <c r="A11" s="29" t="inlineStr">
        <is>
          <t>Legend</t>
        </is>
      </c>
      <c r="B11" s="30" t="inlineStr">
        <is>
          <t>Cells with this fill are for you to complete</t>
        </is>
      </c>
      <c r="C11" s="23" t="n"/>
      <c r="D11" s="23" t="n"/>
      <c r="E11" s="23" t="n"/>
      <c r="F11" s="23" t="n"/>
    </row>
    <row r="12" ht="15" customHeight="1" s="24">
      <c r="C12" s="23" t="n"/>
      <c r="D12" s="23" t="n"/>
      <c r="E12" s="23" t="n"/>
      <c r="F12" s="23" t="n"/>
    </row>
    <row r="13" ht="15" customHeight="1" s="24">
      <c r="A13" s="31" t="inlineStr">
        <is>
          <t>© 2026 Stephens Insight Group LLC. Capital In. Value Out.  |  stephensinsightgroup.com</t>
        </is>
      </c>
      <c r="C13" s="23" t="n"/>
      <c r="D13" s="23" t="n"/>
      <c r="E13" s="23" t="n"/>
      <c r="F13" s="23" t="n"/>
    </row>
    <row r="14" ht="15" customHeight="1" s="24">
      <c r="C14" s="23" t="n"/>
      <c r="D14" s="23" t="n"/>
      <c r="E14" s="23" t="n"/>
      <c r="F14" s="23" t="n"/>
    </row>
    <row r="15" ht="15" customHeight="1" s="24">
      <c r="C15" s="23" t="n"/>
      <c r="D15" s="23" t="n"/>
      <c r="E15" s="23" t="n"/>
      <c r="F15" s="23" t="n"/>
    </row>
    <row r="16" ht="15" customHeight="1" s="24">
      <c r="C16" s="23" t="n"/>
      <c r="D16" s="23" t="n"/>
      <c r="E16" s="23" t="n"/>
      <c r="F16" s="23" t="n"/>
    </row>
    <row r="17" ht="15" customHeight="1" s="24">
      <c r="C17" s="23" t="n"/>
      <c r="D17" s="23" t="n"/>
      <c r="E17" s="23" t="n"/>
      <c r="F17" s="23" t="n"/>
    </row>
    <row r="18" ht="15" customHeight="1" s="24">
      <c r="C18" s="23" t="n"/>
      <c r="D18" s="23" t="n"/>
      <c r="E18" s="23" t="n"/>
      <c r="F18" s="23" t="n"/>
    </row>
    <row r="19" ht="15" customHeight="1" s="24">
      <c r="C19" s="23" t="n"/>
      <c r="D19" s="23" t="n"/>
      <c r="E19" s="23" t="n"/>
      <c r="F19" s="23" t="n"/>
    </row>
    <row r="20" ht="15" customHeight="1" s="24">
      <c r="C20" s="23" t="n"/>
      <c r="D20" s="23" t="n"/>
      <c r="E20" s="23" t="n"/>
      <c r="F20" s="23" t="n"/>
    </row>
    <row r="21" ht="15" customHeight="1" s="24">
      <c r="C21" s="23" t="n"/>
      <c r="D21" s="23" t="n"/>
      <c r="E21" s="23" t="n"/>
      <c r="F21" s="23" t="n"/>
    </row>
    <row r="22" ht="15" customHeight="1" s="24">
      <c r="C22" s="23" t="n"/>
      <c r="D22" s="23" t="n"/>
      <c r="E22" s="23" t="n"/>
      <c r="F22" s="23" t="n"/>
    </row>
    <row r="23" ht="15" customHeight="1" s="24">
      <c r="C23" s="23" t="n"/>
      <c r="D23" s="23" t="n"/>
      <c r="E23" s="23" t="n"/>
      <c r="F23" s="23" t="n"/>
    </row>
    <row r="24" ht="15" customHeight="1" s="24">
      <c r="C24" s="23" t="n"/>
      <c r="D24" s="23" t="n"/>
      <c r="E24" s="23" t="n"/>
      <c r="F24" s="23" t="n"/>
    </row>
    <row r="25" ht="15" customHeight="1" s="24">
      <c r="C25" s="23" t="n"/>
      <c r="D25" s="23" t="n"/>
      <c r="E25" s="23" t="n"/>
      <c r="F25" s="23" t="n"/>
    </row>
    <row r="26" ht="15" customHeight="1" s="24">
      <c r="C26" s="23" t="n"/>
      <c r="D26" s="23" t="n"/>
      <c r="E26" s="23" t="n"/>
      <c r="F26" s="23" t="n"/>
    </row>
    <row r="27" ht="15" customHeight="1" s="24">
      <c r="C27" s="23" t="n"/>
      <c r="D27" s="23" t="n"/>
      <c r="E27" s="23" t="n"/>
      <c r="F27" s="23" t="n"/>
    </row>
    <row r="28" ht="15" customHeight="1" s="24">
      <c r="C28" s="23" t="n"/>
      <c r="D28" s="23" t="n"/>
      <c r="E28" s="23" t="n"/>
      <c r="F28" s="23" t="n"/>
    </row>
    <row r="29" ht="15" customHeight="1" s="24">
      <c r="C29" s="23" t="n"/>
      <c r="D29" s="23" t="n"/>
      <c r="E29" s="23" t="n"/>
      <c r="F29" s="23" t="n"/>
    </row>
    <row r="30" ht="15" customHeight="1" s="24">
      <c r="C30" s="23" t="n"/>
      <c r="D30" s="23" t="n"/>
      <c r="E30" s="23" t="n"/>
      <c r="F30" s="23" t="n"/>
    </row>
    <row r="31" ht="15" customHeight="1" s="24">
      <c r="C31" s="23" t="n"/>
      <c r="D31" s="23" t="n"/>
      <c r="E31" s="23" t="n"/>
      <c r="F31" s="23" t="n"/>
    </row>
    <row r="32" ht="15" customHeight="1" s="24">
      <c r="C32" s="23" t="n"/>
      <c r="D32" s="23" t="n"/>
      <c r="E32" s="23" t="n"/>
      <c r="F32" s="23" t="n"/>
    </row>
    <row r="33" ht="15" customHeight="1" s="24">
      <c r="C33" s="23" t="n"/>
      <c r="D33" s="23" t="n"/>
      <c r="E33" s="23" t="n"/>
      <c r="F33" s="23" t="n"/>
    </row>
    <row r="34" ht="15" customHeight="1" s="24">
      <c r="C34" s="23" t="n"/>
      <c r="D34" s="23" t="n"/>
      <c r="E34" s="23" t="n"/>
      <c r="F34" s="23" t="n"/>
    </row>
    <row r="35" ht="15" customHeight="1" s="24">
      <c r="C35" s="23" t="n"/>
      <c r="D35" s="23" t="n"/>
      <c r="E35" s="23" t="n"/>
      <c r="F35" s="23" t="n"/>
    </row>
    <row r="36" ht="15" customHeight="1" s="24">
      <c r="C36" s="23" t="n"/>
      <c r="D36" s="23" t="n"/>
      <c r="E36" s="23" t="n"/>
      <c r="F36" s="23" t="n"/>
    </row>
    <row r="37" ht="15" customHeight="1" s="24">
      <c r="C37" s="23" t="n"/>
      <c r="D37" s="23" t="n"/>
      <c r="E37" s="23" t="n"/>
      <c r="F37" s="23" t="n"/>
    </row>
    <row r="38" ht="15" customHeight="1" s="24">
      <c r="C38" s="23" t="n"/>
      <c r="D38" s="23" t="n"/>
      <c r="E38" s="23" t="n"/>
      <c r="F38" s="23" t="n"/>
    </row>
    <row r="39" ht="15" customHeight="1" s="24">
      <c r="C39" s="23" t="n"/>
      <c r="D39" s="23" t="n"/>
      <c r="E39" s="23" t="n"/>
      <c r="F39" s="23" t="n"/>
    </row>
    <row r="40" ht="15" customHeight="1" s="24">
      <c r="C40" s="23" t="n"/>
      <c r="D40" s="23" t="n"/>
      <c r="E40" s="23" t="n"/>
      <c r="F40" s="23" t="n"/>
    </row>
  </sheetData>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J28"/>
  <sheetViews>
    <sheetView showFormulas="0" showGridLines="0" showRowColHeaders="1" showZeros="1" rightToLeft="0" tabSelected="0" showOutlineSymbols="1" defaultGridColor="1"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baseColWidth="8" defaultColWidth="8.6796875" defaultRowHeight="15" zeroHeight="0" outlineLevelRow="0"/>
  <cols>
    <col width="11" customWidth="1" style="23" min="1" max="1"/>
    <col width="38" customWidth="1" style="23" min="2" max="2"/>
    <col width="18" customWidth="1" style="23" min="3" max="3"/>
    <col width="11" customWidth="1" style="23" min="4" max="5"/>
    <col width="13" customWidth="1" style="23" min="6" max="7"/>
    <col width="15" customWidth="1" style="23" min="8" max="9"/>
    <col width="12" customWidth="1" style="23" min="10" max="10"/>
  </cols>
  <sheetData>
    <row r="1" ht="17.25" customHeight="1" s="24">
      <c r="A1" s="32" t="inlineStr">
        <is>
          <t>Benefits Summary</t>
        </is>
      </c>
    </row>
    <row r="2" ht="15" customHeight="1" s="24">
      <c r="A2" s="33" t="inlineStr">
        <is>
          <t>Calculates from the Benefits Register and Measurements tabs. Do not type in this sheet.</t>
        </is>
      </c>
    </row>
    <row r="3" ht="15" customHeight="1" s="24">
      <c r="A3" s="34" t="inlineStr">
        <is>
          <t>As of date:</t>
        </is>
      </c>
      <c r="B3" s="35">
        <f>TODAY()</f>
        <v/>
      </c>
    </row>
    <row r="4"/>
    <row r="5" ht="30" customHeight="1" s="24">
      <c r="A5" s="36" t="inlineStr">
        <is>
          <t>Benefit ID</t>
        </is>
      </c>
      <c r="B5" s="36" t="inlineStr">
        <is>
          <t>Benefit</t>
        </is>
      </c>
      <c r="C5" s="36" t="inlineStr">
        <is>
          <t>Owner</t>
        </is>
      </c>
      <c r="D5" s="36" t="inlineStr">
        <is>
          <t>Baseline</t>
        </is>
      </c>
      <c r="E5" s="36" t="inlineStr">
        <is>
          <t>Target</t>
        </is>
      </c>
      <c r="F5" s="36" t="inlineStr">
        <is>
          <t>Latest actual</t>
        </is>
      </c>
      <c r="G5" s="36" t="inlineStr">
        <is>
          <t>Latest date</t>
        </is>
      </c>
      <c r="H5" s="36" t="inlineStr">
        <is>
          <t>Progress to target</t>
        </is>
      </c>
      <c r="I5" s="36" t="inlineStr">
        <is>
          <t>Expected by now</t>
        </is>
      </c>
      <c r="J5" s="36" t="inlineStr">
        <is>
          <t>Status</t>
        </is>
      </c>
    </row>
    <row r="6" ht="15" customHeight="1" s="24">
      <c r="A6" s="37">
        <f>IF('Benefits Register'!B2="","",'Benefits Register'!A2)</f>
        <v/>
      </c>
      <c r="B6" s="38">
        <f>IF(A6="","",'Benefits Register'!B2)</f>
        <v/>
      </c>
      <c r="C6" s="38">
        <f>IF(A6="","",'Benefits Register'!J2&amp;"")</f>
        <v/>
      </c>
      <c r="D6" s="37">
        <f>IF(A6="","",'Benefits Register'!F2)</f>
        <v/>
      </c>
      <c r="E6" s="37">
        <f>IF(A6="","",'Benefits Register'!G2)</f>
        <v/>
      </c>
      <c r="F6" s="37">
        <f>IF(OR(A6="",COUNTIF(Measurements!$A$2:$A$500,A6)=0),"",IF(G6=0,INDEX(Measurements!$C$2:$C$500,MATCH(A6,Measurements!$A$2:$A$500,0)),SUMIFS(Measurements!$C$2:$C$500,Measurements!$A$2:$A$500,A6,Measurements!$B$2:$B$500,G6)/COUNTIFS(Measurements!$A$2:$A$500,A6,Measurements!$B$2:$B$500,G6)))</f>
        <v/>
      </c>
      <c r="G6" s="39">
        <f>IF(A6="","",IF(COUNTIF(Measurements!$A$2:$A$500,A6)=0,"",_xlfn.MAXIFS(Measurements!$B$2:$B$500,Measurements!$A$2:$A$500,A6)))</f>
        <v/>
      </c>
      <c r="H6" s="40">
        <f>IF(OR(F6="",D6="",E6="",E6=D6),"",(F6-D6)/(E6-D6))</f>
        <v/>
      </c>
      <c r="I6" s="40">
        <f>IF(OR(A6="",'Benefits Register'!H2="",'Benefits Register'!I2="",'Benefits Register'!I2&lt;='Benefits Register'!H2),"",MAX(0,MIN(1,($B$3-'Benefits Register'!H2)/('Benefits Register'!I2-'Benefits Register'!H2))))</f>
        <v/>
      </c>
      <c r="J6" s="37">
        <f>IF(H6="",IF(A6="","","Not measured"),IF(H6&gt;=1,"Achieved",IF(I6="","Tracking",IF(H6&gt;=0.9*I6,"On track","Behind"))))</f>
        <v/>
      </c>
    </row>
    <row r="7" ht="15" customHeight="1" s="24">
      <c r="A7" s="37">
        <f>IF('Benefits Register'!B3="","",'Benefits Register'!A3)</f>
        <v/>
      </c>
      <c r="B7" s="38">
        <f>IF(A7="","",'Benefits Register'!B3)</f>
        <v/>
      </c>
      <c r="C7" s="38">
        <f>IF(A7="","",'Benefits Register'!J3&amp;"")</f>
        <v/>
      </c>
      <c r="D7" s="37">
        <f>IF(A7="","",'Benefits Register'!F3)</f>
        <v/>
      </c>
      <c r="E7" s="37">
        <f>IF(A7="","",'Benefits Register'!G3)</f>
        <v/>
      </c>
      <c r="F7" s="37">
        <f>IF(OR(A7="",COUNTIF(Measurements!$A$2:$A$500,A7)=0),"",IF(G7=0,INDEX(Measurements!$C$2:$C$500,MATCH(A7,Measurements!$A$2:$A$500,0)),SUMIFS(Measurements!$C$2:$C$500,Measurements!$A$2:$A$500,A7,Measurements!$B$2:$B$500,G7)/COUNTIFS(Measurements!$A$2:$A$500,A7,Measurements!$B$2:$B$500,G7)))</f>
        <v/>
      </c>
      <c r="G7" s="39">
        <f>IF(A7="","",IF(COUNTIF(Measurements!$A$2:$A$500,A7)=0,"",_xlfn.MAXIFS(Measurements!$B$2:$B$500,Measurements!$A$2:$A$500,A7)))</f>
        <v/>
      </c>
      <c r="H7" s="40">
        <f>IF(OR(F7="",D7="",E7="",E7=D7),"",(F7-D7)/(E7-D7))</f>
        <v/>
      </c>
      <c r="I7" s="40">
        <f>IF(OR(A7="",'Benefits Register'!H3="",'Benefits Register'!I3="",'Benefits Register'!I3&lt;='Benefits Register'!H3),"",MAX(0,MIN(1,($B$3-'Benefits Register'!H3)/('Benefits Register'!I3-'Benefits Register'!H3))))</f>
        <v/>
      </c>
      <c r="J7" s="37">
        <f>IF(H7="",IF(A7="","","Not measured"),IF(H7&gt;=1,"Achieved",IF(I7="","Tracking",IF(H7&gt;=0.9*I7,"On track","Behind"))))</f>
        <v/>
      </c>
    </row>
    <row r="8" ht="15" customHeight="1" s="24">
      <c r="A8" s="37">
        <f>IF('Benefits Register'!B4="","",'Benefits Register'!A4)</f>
        <v/>
      </c>
      <c r="B8" s="38">
        <f>IF(A8="","",'Benefits Register'!B4)</f>
        <v/>
      </c>
      <c r="C8" s="38">
        <f>IF(A8="","",'Benefits Register'!J4&amp;"")</f>
        <v/>
      </c>
      <c r="D8" s="37">
        <f>IF(A8="","",'Benefits Register'!F4)</f>
        <v/>
      </c>
      <c r="E8" s="37">
        <f>IF(A8="","",'Benefits Register'!G4)</f>
        <v/>
      </c>
      <c r="F8" s="37">
        <f>IF(OR(A8="",COUNTIF(Measurements!$A$2:$A$500,A8)=0),"",IF(G8=0,INDEX(Measurements!$C$2:$C$500,MATCH(A8,Measurements!$A$2:$A$500,0)),SUMIFS(Measurements!$C$2:$C$500,Measurements!$A$2:$A$500,A8,Measurements!$B$2:$B$500,G8)/COUNTIFS(Measurements!$A$2:$A$500,A8,Measurements!$B$2:$B$500,G8)))</f>
        <v/>
      </c>
      <c r="G8" s="39">
        <f>IF(A8="","",IF(COUNTIF(Measurements!$A$2:$A$500,A8)=0,"",_xlfn.MAXIFS(Measurements!$B$2:$B$500,Measurements!$A$2:$A$500,A8)))</f>
        <v/>
      </c>
      <c r="H8" s="40">
        <f>IF(OR(F8="",D8="",E8="",E8=D8),"",(F8-D8)/(E8-D8))</f>
        <v/>
      </c>
      <c r="I8" s="40">
        <f>IF(OR(A8="",'Benefits Register'!H4="",'Benefits Register'!I4="",'Benefits Register'!I4&lt;='Benefits Register'!H4),"",MAX(0,MIN(1,($B$3-'Benefits Register'!H4)/('Benefits Register'!I4-'Benefits Register'!H4))))</f>
        <v/>
      </c>
      <c r="J8" s="37">
        <f>IF(H8="",IF(A8="","","Not measured"),IF(H8&gt;=1,"Achieved",IF(I8="","Tracking",IF(H8&gt;=0.9*I8,"On track","Behind"))))</f>
        <v/>
      </c>
    </row>
    <row r="9" ht="15" customHeight="1" s="24">
      <c r="A9" s="37">
        <f>IF('Benefits Register'!B5="","",'Benefits Register'!A5)</f>
        <v/>
      </c>
      <c r="B9" s="38">
        <f>IF(A9="","",'Benefits Register'!B5)</f>
        <v/>
      </c>
      <c r="C9" s="38">
        <f>IF(A9="","",'Benefits Register'!J5&amp;"")</f>
        <v/>
      </c>
      <c r="D9" s="37">
        <f>IF(A9="","",'Benefits Register'!F5)</f>
        <v/>
      </c>
      <c r="E9" s="37">
        <f>IF(A9="","",'Benefits Register'!G5)</f>
        <v/>
      </c>
      <c r="F9" s="37">
        <f>IF(OR(A9="",COUNTIF(Measurements!$A$2:$A$500,A9)=0),"",IF(G9=0,INDEX(Measurements!$C$2:$C$500,MATCH(A9,Measurements!$A$2:$A$500,0)),SUMIFS(Measurements!$C$2:$C$500,Measurements!$A$2:$A$500,A9,Measurements!$B$2:$B$500,G9)/COUNTIFS(Measurements!$A$2:$A$500,A9,Measurements!$B$2:$B$500,G9)))</f>
        <v/>
      </c>
      <c r="G9" s="39">
        <f>IF(A9="","",IF(COUNTIF(Measurements!$A$2:$A$500,A9)=0,"",_xlfn.MAXIFS(Measurements!$B$2:$B$500,Measurements!$A$2:$A$500,A9)))</f>
        <v/>
      </c>
      <c r="H9" s="40">
        <f>IF(OR(F9="",D9="",E9="",E9=D9),"",(F9-D9)/(E9-D9))</f>
        <v/>
      </c>
      <c r="I9" s="40">
        <f>IF(OR(A9="",'Benefits Register'!H5="",'Benefits Register'!I5="",'Benefits Register'!I5&lt;='Benefits Register'!H5),"",MAX(0,MIN(1,($B$3-'Benefits Register'!H5)/('Benefits Register'!I5-'Benefits Register'!H5))))</f>
        <v/>
      </c>
      <c r="J9" s="37">
        <f>IF(H9="",IF(A9="","","Not measured"),IF(H9&gt;=1,"Achieved",IF(I9="","Tracking",IF(H9&gt;=0.9*I9,"On track","Behind"))))</f>
        <v/>
      </c>
    </row>
    <row r="10" ht="15" customHeight="1" s="24">
      <c r="A10" s="37">
        <f>IF('Benefits Register'!B6="","",'Benefits Register'!A6)</f>
        <v/>
      </c>
      <c r="B10" s="38">
        <f>IF(A10="","",'Benefits Register'!B6)</f>
        <v/>
      </c>
      <c r="C10" s="38">
        <f>IF(A10="","",'Benefits Register'!J6&amp;"")</f>
        <v/>
      </c>
      <c r="D10" s="37">
        <f>IF(A10="","",'Benefits Register'!F6)</f>
        <v/>
      </c>
      <c r="E10" s="37">
        <f>IF(A10="","",'Benefits Register'!G6)</f>
        <v/>
      </c>
      <c r="F10" s="37">
        <f>IF(OR(A10="",COUNTIF(Measurements!$A$2:$A$500,A10)=0),"",IF(G10=0,INDEX(Measurements!$C$2:$C$500,MATCH(A10,Measurements!$A$2:$A$500,0)),SUMIFS(Measurements!$C$2:$C$500,Measurements!$A$2:$A$500,A10,Measurements!$B$2:$B$500,G10)/COUNTIFS(Measurements!$A$2:$A$500,A10,Measurements!$B$2:$B$500,G10)))</f>
        <v/>
      </c>
      <c r="G10" s="39">
        <f>IF(A10="","",IF(COUNTIF(Measurements!$A$2:$A$500,A10)=0,"",_xlfn.MAXIFS(Measurements!$B$2:$B$500,Measurements!$A$2:$A$500,A10)))</f>
        <v/>
      </c>
      <c r="H10" s="40">
        <f>IF(OR(F10="",D10="",E10="",E10=D10),"",(F10-D10)/(E10-D10))</f>
        <v/>
      </c>
      <c r="I10" s="40">
        <f>IF(OR(A10="",'Benefits Register'!H6="",'Benefits Register'!I6="",'Benefits Register'!I6&lt;='Benefits Register'!H6),"",MAX(0,MIN(1,($B$3-'Benefits Register'!H6)/('Benefits Register'!I6-'Benefits Register'!H6))))</f>
        <v/>
      </c>
      <c r="J10" s="37">
        <f>IF(H10="",IF(A10="","","Not measured"),IF(H10&gt;=1,"Achieved",IF(I10="","Tracking",IF(H10&gt;=0.9*I10,"On track","Behind"))))</f>
        <v/>
      </c>
    </row>
    <row r="11" ht="15" customHeight="1" s="24">
      <c r="A11" s="37">
        <f>IF('Benefits Register'!B7="","",'Benefits Register'!A7)</f>
        <v/>
      </c>
      <c r="B11" s="38">
        <f>IF(A11="","",'Benefits Register'!B7)</f>
        <v/>
      </c>
      <c r="C11" s="38">
        <f>IF(A11="","",'Benefits Register'!J7&amp;"")</f>
        <v/>
      </c>
      <c r="D11" s="37">
        <f>IF(A11="","",'Benefits Register'!F7)</f>
        <v/>
      </c>
      <c r="E11" s="37">
        <f>IF(A11="","",'Benefits Register'!G7)</f>
        <v/>
      </c>
      <c r="F11" s="37">
        <f>IF(OR(A11="",COUNTIF(Measurements!$A$2:$A$500,A11)=0),"",IF(G11=0,INDEX(Measurements!$C$2:$C$500,MATCH(A11,Measurements!$A$2:$A$500,0)),SUMIFS(Measurements!$C$2:$C$500,Measurements!$A$2:$A$500,A11,Measurements!$B$2:$B$500,G11)/COUNTIFS(Measurements!$A$2:$A$500,A11,Measurements!$B$2:$B$500,G11)))</f>
        <v/>
      </c>
      <c r="G11" s="39">
        <f>IF(A11="","",IF(COUNTIF(Measurements!$A$2:$A$500,A11)=0,"",_xlfn.MAXIFS(Measurements!$B$2:$B$500,Measurements!$A$2:$A$500,A11)))</f>
        <v/>
      </c>
      <c r="H11" s="40">
        <f>IF(OR(F11="",D11="",E11="",E11=D11),"",(F11-D11)/(E11-D11))</f>
        <v/>
      </c>
      <c r="I11" s="40">
        <f>IF(OR(A11="",'Benefits Register'!H7="",'Benefits Register'!I7="",'Benefits Register'!I7&lt;='Benefits Register'!H7),"",MAX(0,MIN(1,($B$3-'Benefits Register'!H7)/('Benefits Register'!I7-'Benefits Register'!H7))))</f>
        <v/>
      </c>
      <c r="J11" s="37">
        <f>IF(H11="",IF(A11="","","Not measured"),IF(H11&gt;=1,"Achieved",IF(I11="","Tracking",IF(H11&gt;=0.9*I11,"On track","Behind"))))</f>
        <v/>
      </c>
    </row>
    <row r="12" ht="15" customHeight="1" s="24">
      <c r="A12" s="37">
        <f>IF('Benefits Register'!B8="","",'Benefits Register'!A8)</f>
        <v/>
      </c>
      <c r="B12" s="38">
        <f>IF(A12="","",'Benefits Register'!B8)</f>
        <v/>
      </c>
      <c r="C12" s="38">
        <f>IF(A12="","",'Benefits Register'!J8&amp;"")</f>
        <v/>
      </c>
      <c r="D12" s="37">
        <f>IF(A12="","",'Benefits Register'!F8)</f>
        <v/>
      </c>
      <c r="E12" s="37">
        <f>IF(A12="","",'Benefits Register'!G8)</f>
        <v/>
      </c>
      <c r="F12" s="37">
        <f>IF(OR(A12="",COUNTIF(Measurements!$A$2:$A$500,A12)=0),"",IF(G12=0,INDEX(Measurements!$C$2:$C$500,MATCH(A12,Measurements!$A$2:$A$500,0)),SUMIFS(Measurements!$C$2:$C$500,Measurements!$A$2:$A$500,A12,Measurements!$B$2:$B$500,G12)/COUNTIFS(Measurements!$A$2:$A$500,A12,Measurements!$B$2:$B$500,G12)))</f>
        <v/>
      </c>
      <c r="G12" s="39">
        <f>IF(A12="","",IF(COUNTIF(Measurements!$A$2:$A$500,A12)=0,"",_xlfn.MAXIFS(Measurements!$B$2:$B$500,Measurements!$A$2:$A$500,A12)))</f>
        <v/>
      </c>
      <c r="H12" s="40">
        <f>IF(OR(F12="",D12="",E12="",E12=D12),"",(F12-D12)/(E12-D12))</f>
        <v/>
      </c>
      <c r="I12" s="40">
        <f>IF(OR(A12="",'Benefits Register'!H8="",'Benefits Register'!I8="",'Benefits Register'!I8&lt;='Benefits Register'!H8),"",MAX(0,MIN(1,($B$3-'Benefits Register'!H8)/('Benefits Register'!I8-'Benefits Register'!H8))))</f>
        <v/>
      </c>
      <c r="J12" s="37">
        <f>IF(H12="",IF(A12="","","Not measured"),IF(H12&gt;=1,"Achieved",IF(I12="","Tracking",IF(H12&gt;=0.9*I12,"On track","Behind"))))</f>
        <v/>
      </c>
    </row>
    <row r="13" ht="15" customHeight="1" s="24">
      <c r="A13" s="37">
        <f>IF('Benefits Register'!B9="","",'Benefits Register'!A9)</f>
        <v/>
      </c>
      <c r="B13" s="38">
        <f>IF(A13="","",'Benefits Register'!B9)</f>
        <v/>
      </c>
      <c r="C13" s="38">
        <f>IF(A13="","",'Benefits Register'!J9&amp;"")</f>
        <v/>
      </c>
      <c r="D13" s="37">
        <f>IF(A13="","",'Benefits Register'!F9)</f>
        <v/>
      </c>
      <c r="E13" s="37">
        <f>IF(A13="","",'Benefits Register'!G9)</f>
        <v/>
      </c>
      <c r="F13" s="37">
        <f>IF(OR(A13="",COUNTIF(Measurements!$A$2:$A$500,A13)=0),"",IF(G13=0,INDEX(Measurements!$C$2:$C$500,MATCH(A13,Measurements!$A$2:$A$500,0)),SUMIFS(Measurements!$C$2:$C$500,Measurements!$A$2:$A$500,A13,Measurements!$B$2:$B$500,G13)/COUNTIFS(Measurements!$A$2:$A$500,A13,Measurements!$B$2:$B$500,G13)))</f>
        <v/>
      </c>
      <c r="G13" s="39">
        <f>IF(A13="","",IF(COUNTIF(Measurements!$A$2:$A$500,A13)=0,"",_xlfn.MAXIFS(Measurements!$B$2:$B$500,Measurements!$A$2:$A$500,A13)))</f>
        <v/>
      </c>
      <c r="H13" s="40">
        <f>IF(OR(F13="",D13="",E13="",E13=D13),"",(F13-D13)/(E13-D13))</f>
        <v/>
      </c>
      <c r="I13" s="40">
        <f>IF(OR(A13="",'Benefits Register'!H9="",'Benefits Register'!I9="",'Benefits Register'!I9&lt;='Benefits Register'!H9),"",MAX(0,MIN(1,($B$3-'Benefits Register'!H9)/('Benefits Register'!I9-'Benefits Register'!H9))))</f>
        <v/>
      </c>
      <c r="J13" s="37">
        <f>IF(H13="",IF(A13="","","Not measured"),IF(H13&gt;=1,"Achieved",IF(I13="","Tracking",IF(H13&gt;=0.9*I13,"On track","Behind"))))</f>
        <v/>
      </c>
    </row>
    <row r="14" ht="15" customHeight="1" s="24">
      <c r="A14" s="37">
        <f>IF('Benefits Register'!B10="","",'Benefits Register'!A10)</f>
        <v/>
      </c>
      <c r="B14" s="38">
        <f>IF(A14="","",'Benefits Register'!B10)</f>
        <v/>
      </c>
      <c r="C14" s="38">
        <f>IF(A14="","",'Benefits Register'!J10&amp;"")</f>
        <v/>
      </c>
      <c r="D14" s="37">
        <f>IF(A14="","",'Benefits Register'!F10)</f>
        <v/>
      </c>
      <c r="E14" s="37">
        <f>IF(A14="","",'Benefits Register'!G10)</f>
        <v/>
      </c>
      <c r="F14" s="37">
        <f>IF(OR(A14="",COUNTIF(Measurements!$A$2:$A$500,A14)=0),"",IF(G14=0,INDEX(Measurements!$C$2:$C$500,MATCH(A14,Measurements!$A$2:$A$500,0)),SUMIFS(Measurements!$C$2:$C$500,Measurements!$A$2:$A$500,A14,Measurements!$B$2:$B$500,G14)/COUNTIFS(Measurements!$A$2:$A$500,A14,Measurements!$B$2:$B$500,G14)))</f>
        <v/>
      </c>
      <c r="G14" s="39">
        <f>IF(A14="","",IF(COUNTIF(Measurements!$A$2:$A$500,A14)=0,"",_xlfn.MAXIFS(Measurements!$B$2:$B$500,Measurements!$A$2:$A$500,A14)))</f>
        <v/>
      </c>
      <c r="H14" s="40">
        <f>IF(OR(F14="",D14="",E14="",E14=D14),"",(F14-D14)/(E14-D14))</f>
        <v/>
      </c>
      <c r="I14" s="40">
        <f>IF(OR(A14="",'Benefits Register'!H10="",'Benefits Register'!I10="",'Benefits Register'!I10&lt;='Benefits Register'!H10),"",MAX(0,MIN(1,($B$3-'Benefits Register'!H10)/('Benefits Register'!I10-'Benefits Register'!H10))))</f>
        <v/>
      </c>
      <c r="J14" s="37">
        <f>IF(H14="",IF(A14="","","Not measured"),IF(H14&gt;=1,"Achieved",IF(I14="","Tracking",IF(H14&gt;=0.9*I14,"On track","Behind"))))</f>
        <v/>
      </c>
    </row>
    <row r="15" ht="15" customHeight="1" s="24">
      <c r="A15" s="37">
        <f>IF('Benefits Register'!B11="","",'Benefits Register'!A11)</f>
        <v/>
      </c>
      <c r="B15" s="38">
        <f>IF(A15="","",'Benefits Register'!B11)</f>
        <v/>
      </c>
      <c r="C15" s="38">
        <f>IF(A15="","",'Benefits Register'!J11&amp;"")</f>
        <v/>
      </c>
      <c r="D15" s="37">
        <f>IF(A15="","",'Benefits Register'!F11)</f>
        <v/>
      </c>
      <c r="E15" s="37">
        <f>IF(A15="","",'Benefits Register'!G11)</f>
        <v/>
      </c>
      <c r="F15" s="37">
        <f>IF(OR(A15="",COUNTIF(Measurements!$A$2:$A$500,A15)=0),"",IF(G15=0,INDEX(Measurements!$C$2:$C$500,MATCH(A15,Measurements!$A$2:$A$500,0)),SUMIFS(Measurements!$C$2:$C$500,Measurements!$A$2:$A$500,A15,Measurements!$B$2:$B$500,G15)/COUNTIFS(Measurements!$A$2:$A$500,A15,Measurements!$B$2:$B$500,G15)))</f>
        <v/>
      </c>
      <c r="G15" s="39">
        <f>IF(A15="","",IF(COUNTIF(Measurements!$A$2:$A$500,A15)=0,"",_xlfn.MAXIFS(Measurements!$B$2:$B$500,Measurements!$A$2:$A$500,A15)))</f>
        <v/>
      </c>
      <c r="H15" s="40">
        <f>IF(OR(F15="",D15="",E15="",E15=D15),"",(F15-D15)/(E15-D15))</f>
        <v/>
      </c>
      <c r="I15" s="40">
        <f>IF(OR(A15="",'Benefits Register'!H11="",'Benefits Register'!I11="",'Benefits Register'!I11&lt;='Benefits Register'!H11),"",MAX(0,MIN(1,($B$3-'Benefits Register'!H11)/('Benefits Register'!I11-'Benefits Register'!H11))))</f>
        <v/>
      </c>
      <c r="J15" s="37">
        <f>IF(H15="",IF(A15="","","Not measured"),IF(H15&gt;=1,"Achieved",IF(I15="","Tracking",IF(H15&gt;=0.9*I15,"On track","Behind"))))</f>
        <v/>
      </c>
    </row>
    <row r="16" ht="15" customHeight="1" s="24">
      <c r="A16" s="37">
        <f>IF('Benefits Register'!B12="","",'Benefits Register'!A12)</f>
        <v/>
      </c>
      <c r="B16" s="38">
        <f>IF(A16="","",'Benefits Register'!B12)</f>
        <v/>
      </c>
      <c r="C16" s="38">
        <f>IF(A16="","",'Benefits Register'!J12&amp;"")</f>
        <v/>
      </c>
      <c r="D16" s="37">
        <f>IF(A16="","",'Benefits Register'!F12)</f>
        <v/>
      </c>
      <c r="E16" s="37">
        <f>IF(A16="","",'Benefits Register'!G12)</f>
        <v/>
      </c>
      <c r="F16" s="37">
        <f>IF(OR(A16="",COUNTIF(Measurements!$A$2:$A$500,A16)=0),"",IF(G16=0,INDEX(Measurements!$C$2:$C$500,MATCH(A16,Measurements!$A$2:$A$500,0)),SUMIFS(Measurements!$C$2:$C$500,Measurements!$A$2:$A$500,A16,Measurements!$B$2:$B$500,G16)/COUNTIFS(Measurements!$A$2:$A$500,A16,Measurements!$B$2:$B$500,G16)))</f>
        <v/>
      </c>
      <c r="G16" s="39">
        <f>IF(A16="","",IF(COUNTIF(Measurements!$A$2:$A$500,A16)=0,"",_xlfn.MAXIFS(Measurements!$B$2:$B$500,Measurements!$A$2:$A$500,A16)))</f>
        <v/>
      </c>
      <c r="H16" s="40">
        <f>IF(OR(F16="",D16="",E16="",E16=D16),"",(F16-D16)/(E16-D16))</f>
        <v/>
      </c>
      <c r="I16" s="40">
        <f>IF(OR(A16="",'Benefits Register'!H12="",'Benefits Register'!I12="",'Benefits Register'!I12&lt;='Benefits Register'!H12),"",MAX(0,MIN(1,($B$3-'Benefits Register'!H12)/('Benefits Register'!I12-'Benefits Register'!H12))))</f>
        <v/>
      </c>
      <c r="J16" s="37">
        <f>IF(H16="",IF(A16="","","Not measured"),IF(H16&gt;=1,"Achieved",IF(I16="","Tracking",IF(H16&gt;=0.9*I16,"On track","Behind"))))</f>
        <v/>
      </c>
    </row>
    <row r="17" ht="15" customHeight="1" s="24">
      <c r="A17" s="37">
        <f>IF('Benefits Register'!B13="","",'Benefits Register'!A13)</f>
        <v/>
      </c>
      <c r="B17" s="38">
        <f>IF(A17="","",'Benefits Register'!B13)</f>
        <v/>
      </c>
      <c r="C17" s="38">
        <f>IF(A17="","",'Benefits Register'!J13&amp;"")</f>
        <v/>
      </c>
      <c r="D17" s="37">
        <f>IF(A17="","",'Benefits Register'!F13)</f>
        <v/>
      </c>
      <c r="E17" s="37">
        <f>IF(A17="","",'Benefits Register'!G13)</f>
        <v/>
      </c>
      <c r="F17" s="37">
        <f>IF(OR(A17="",COUNTIF(Measurements!$A$2:$A$500,A17)=0),"",IF(G17=0,INDEX(Measurements!$C$2:$C$500,MATCH(A17,Measurements!$A$2:$A$500,0)),SUMIFS(Measurements!$C$2:$C$500,Measurements!$A$2:$A$500,A17,Measurements!$B$2:$B$500,G17)/COUNTIFS(Measurements!$A$2:$A$500,A17,Measurements!$B$2:$B$500,G17)))</f>
        <v/>
      </c>
      <c r="G17" s="39">
        <f>IF(A17="","",IF(COUNTIF(Measurements!$A$2:$A$500,A17)=0,"",_xlfn.MAXIFS(Measurements!$B$2:$B$500,Measurements!$A$2:$A$500,A17)))</f>
        <v/>
      </c>
      <c r="H17" s="40">
        <f>IF(OR(F17="",D17="",E17="",E17=D17),"",(F17-D17)/(E17-D17))</f>
        <v/>
      </c>
      <c r="I17" s="40">
        <f>IF(OR(A17="",'Benefits Register'!H13="",'Benefits Register'!I13="",'Benefits Register'!I13&lt;='Benefits Register'!H13),"",MAX(0,MIN(1,($B$3-'Benefits Register'!H13)/('Benefits Register'!I13-'Benefits Register'!H13))))</f>
        <v/>
      </c>
      <c r="J17" s="37">
        <f>IF(H17="",IF(A17="","","Not measured"),IF(H17&gt;=1,"Achieved",IF(I17="","Tracking",IF(H17&gt;=0.9*I17,"On track","Behind"))))</f>
        <v/>
      </c>
    </row>
    <row r="18" ht="15" customHeight="1" s="24">
      <c r="A18" s="37">
        <f>IF('Benefits Register'!B14="","",'Benefits Register'!A14)</f>
        <v/>
      </c>
      <c r="B18" s="38">
        <f>IF(A18="","",'Benefits Register'!B14)</f>
        <v/>
      </c>
      <c r="C18" s="38">
        <f>IF(A18="","",'Benefits Register'!J14&amp;"")</f>
        <v/>
      </c>
      <c r="D18" s="37">
        <f>IF(A18="","",'Benefits Register'!F14)</f>
        <v/>
      </c>
      <c r="E18" s="37">
        <f>IF(A18="","",'Benefits Register'!G14)</f>
        <v/>
      </c>
      <c r="F18" s="37">
        <f>IF(OR(A18="",COUNTIF(Measurements!$A$2:$A$500,A18)=0),"",IF(G18=0,INDEX(Measurements!$C$2:$C$500,MATCH(A18,Measurements!$A$2:$A$500,0)),SUMIFS(Measurements!$C$2:$C$500,Measurements!$A$2:$A$500,A18,Measurements!$B$2:$B$500,G18)/COUNTIFS(Measurements!$A$2:$A$500,A18,Measurements!$B$2:$B$500,G18)))</f>
        <v/>
      </c>
      <c r="G18" s="39">
        <f>IF(A18="","",IF(COUNTIF(Measurements!$A$2:$A$500,A18)=0,"",_xlfn.MAXIFS(Measurements!$B$2:$B$500,Measurements!$A$2:$A$500,A18)))</f>
        <v/>
      </c>
      <c r="H18" s="40">
        <f>IF(OR(F18="",D18="",E18="",E18=D18),"",(F18-D18)/(E18-D18))</f>
        <v/>
      </c>
      <c r="I18" s="40">
        <f>IF(OR(A18="",'Benefits Register'!H14="",'Benefits Register'!I14="",'Benefits Register'!I14&lt;='Benefits Register'!H14),"",MAX(0,MIN(1,($B$3-'Benefits Register'!H14)/('Benefits Register'!I14-'Benefits Register'!H14))))</f>
        <v/>
      </c>
      <c r="J18" s="37">
        <f>IF(H18="",IF(A18="","","Not measured"),IF(H18&gt;=1,"Achieved",IF(I18="","Tracking",IF(H18&gt;=0.9*I18,"On track","Behind"))))</f>
        <v/>
      </c>
    </row>
    <row r="19" ht="15" customHeight="1" s="24">
      <c r="A19" s="37">
        <f>IF('Benefits Register'!B15="","",'Benefits Register'!A15)</f>
        <v/>
      </c>
      <c r="B19" s="38">
        <f>IF(A19="","",'Benefits Register'!B15)</f>
        <v/>
      </c>
      <c r="C19" s="38">
        <f>IF(A19="","",'Benefits Register'!J15&amp;"")</f>
        <v/>
      </c>
      <c r="D19" s="37">
        <f>IF(A19="","",'Benefits Register'!F15)</f>
        <v/>
      </c>
      <c r="E19" s="37">
        <f>IF(A19="","",'Benefits Register'!G15)</f>
        <v/>
      </c>
      <c r="F19" s="37">
        <f>IF(OR(A19="",COUNTIF(Measurements!$A$2:$A$500,A19)=0),"",IF(G19=0,INDEX(Measurements!$C$2:$C$500,MATCH(A19,Measurements!$A$2:$A$500,0)),SUMIFS(Measurements!$C$2:$C$500,Measurements!$A$2:$A$500,A19,Measurements!$B$2:$B$500,G19)/COUNTIFS(Measurements!$A$2:$A$500,A19,Measurements!$B$2:$B$500,G19)))</f>
        <v/>
      </c>
      <c r="G19" s="39">
        <f>IF(A19="","",IF(COUNTIF(Measurements!$A$2:$A$500,A19)=0,"",_xlfn.MAXIFS(Measurements!$B$2:$B$500,Measurements!$A$2:$A$500,A19)))</f>
        <v/>
      </c>
      <c r="H19" s="40">
        <f>IF(OR(F19="",D19="",E19="",E19=D19),"",(F19-D19)/(E19-D19))</f>
        <v/>
      </c>
      <c r="I19" s="40">
        <f>IF(OR(A19="",'Benefits Register'!H15="",'Benefits Register'!I15="",'Benefits Register'!I15&lt;='Benefits Register'!H15),"",MAX(0,MIN(1,($B$3-'Benefits Register'!H15)/('Benefits Register'!I15-'Benefits Register'!H15))))</f>
        <v/>
      </c>
      <c r="J19" s="37">
        <f>IF(H19="",IF(A19="","","Not measured"),IF(H19&gt;=1,"Achieved",IF(I19="","Tracking",IF(H19&gt;=0.9*I19,"On track","Behind"))))</f>
        <v/>
      </c>
    </row>
    <row r="20" ht="15" customHeight="1" s="24">
      <c r="A20" s="37">
        <f>IF('Benefits Register'!B16="","",'Benefits Register'!A16)</f>
        <v/>
      </c>
      <c r="B20" s="38">
        <f>IF(A20="","",'Benefits Register'!B16)</f>
        <v/>
      </c>
      <c r="C20" s="38">
        <f>IF(A20="","",'Benefits Register'!J16&amp;"")</f>
        <v/>
      </c>
      <c r="D20" s="37">
        <f>IF(A20="","",'Benefits Register'!F16)</f>
        <v/>
      </c>
      <c r="E20" s="37">
        <f>IF(A20="","",'Benefits Register'!G16)</f>
        <v/>
      </c>
      <c r="F20" s="37">
        <f>IF(OR(A20="",COUNTIF(Measurements!$A$2:$A$500,A20)=0),"",IF(G20=0,INDEX(Measurements!$C$2:$C$500,MATCH(A20,Measurements!$A$2:$A$500,0)),SUMIFS(Measurements!$C$2:$C$500,Measurements!$A$2:$A$500,A20,Measurements!$B$2:$B$500,G20)/COUNTIFS(Measurements!$A$2:$A$500,A20,Measurements!$B$2:$B$500,G20)))</f>
        <v/>
      </c>
      <c r="G20" s="39">
        <f>IF(A20="","",IF(COUNTIF(Measurements!$A$2:$A$500,A20)=0,"",_xlfn.MAXIFS(Measurements!$B$2:$B$500,Measurements!$A$2:$A$500,A20)))</f>
        <v/>
      </c>
      <c r="H20" s="40">
        <f>IF(OR(F20="",D20="",E20="",E20=D20),"",(F20-D20)/(E20-D20))</f>
        <v/>
      </c>
      <c r="I20" s="40">
        <f>IF(OR(A20="",'Benefits Register'!H16="",'Benefits Register'!I16="",'Benefits Register'!I16&lt;='Benefits Register'!H16),"",MAX(0,MIN(1,($B$3-'Benefits Register'!H16)/('Benefits Register'!I16-'Benefits Register'!H16))))</f>
        <v/>
      </c>
      <c r="J20" s="37">
        <f>IF(H20="",IF(A20="","","Not measured"),IF(H20&gt;=1,"Achieved",IF(I20="","Tracking",IF(H20&gt;=0.9*I20,"On track","Behind"))))</f>
        <v/>
      </c>
    </row>
    <row r="21" ht="15" customHeight="1" s="24">
      <c r="A21" s="37">
        <f>IF('Benefits Register'!B17="","",'Benefits Register'!A17)</f>
        <v/>
      </c>
      <c r="B21" s="38">
        <f>IF(A21="","",'Benefits Register'!B17)</f>
        <v/>
      </c>
      <c r="C21" s="38">
        <f>IF(A21="","",'Benefits Register'!J17&amp;"")</f>
        <v/>
      </c>
      <c r="D21" s="37">
        <f>IF(A21="","",'Benefits Register'!F17)</f>
        <v/>
      </c>
      <c r="E21" s="37">
        <f>IF(A21="","",'Benefits Register'!G17)</f>
        <v/>
      </c>
      <c r="F21" s="37">
        <f>IF(OR(A21="",COUNTIF(Measurements!$A$2:$A$500,A21)=0),"",IF(G21=0,INDEX(Measurements!$C$2:$C$500,MATCH(A21,Measurements!$A$2:$A$500,0)),SUMIFS(Measurements!$C$2:$C$500,Measurements!$A$2:$A$500,A21,Measurements!$B$2:$B$500,G21)/COUNTIFS(Measurements!$A$2:$A$500,A21,Measurements!$B$2:$B$500,G21)))</f>
        <v/>
      </c>
      <c r="G21" s="39">
        <f>IF(A21="","",IF(COUNTIF(Measurements!$A$2:$A$500,A21)=0,"",_xlfn.MAXIFS(Measurements!$B$2:$B$500,Measurements!$A$2:$A$500,A21)))</f>
        <v/>
      </c>
      <c r="H21" s="40">
        <f>IF(OR(F21="",D21="",E21="",E21=D21),"",(F21-D21)/(E21-D21))</f>
        <v/>
      </c>
      <c r="I21" s="40">
        <f>IF(OR(A21="",'Benefits Register'!H17="",'Benefits Register'!I17="",'Benefits Register'!I17&lt;='Benefits Register'!H17),"",MAX(0,MIN(1,($B$3-'Benefits Register'!H17)/('Benefits Register'!I17-'Benefits Register'!H17))))</f>
        <v/>
      </c>
      <c r="J21" s="37">
        <f>IF(H21="",IF(A21="","","Not measured"),IF(H21&gt;=1,"Achieved",IF(I21="","Tracking",IF(H21&gt;=0.9*I21,"On track","Behind"))))</f>
        <v/>
      </c>
    </row>
    <row r="22" ht="15" customHeight="1" s="24">
      <c r="A22" s="37">
        <f>IF('Benefits Register'!B18="","",'Benefits Register'!A18)</f>
        <v/>
      </c>
      <c r="B22" s="38">
        <f>IF(A22="","",'Benefits Register'!B18)</f>
        <v/>
      </c>
      <c r="C22" s="38">
        <f>IF(A22="","",'Benefits Register'!J18&amp;"")</f>
        <v/>
      </c>
      <c r="D22" s="37">
        <f>IF(A22="","",'Benefits Register'!F18)</f>
        <v/>
      </c>
      <c r="E22" s="37">
        <f>IF(A22="","",'Benefits Register'!G18)</f>
        <v/>
      </c>
      <c r="F22" s="37">
        <f>IF(OR(A22="",COUNTIF(Measurements!$A$2:$A$500,A22)=0),"",IF(G22=0,INDEX(Measurements!$C$2:$C$500,MATCH(A22,Measurements!$A$2:$A$500,0)),SUMIFS(Measurements!$C$2:$C$500,Measurements!$A$2:$A$500,A22,Measurements!$B$2:$B$500,G22)/COUNTIFS(Measurements!$A$2:$A$500,A22,Measurements!$B$2:$B$500,G22)))</f>
        <v/>
      </c>
      <c r="G22" s="39">
        <f>IF(A22="","",IF(COUNTIF(Measurements!$A$2:$A$500,A22)=0,"",_xlfn.MAXIFS(Measurements!$B$2:$B$500,Measurements!$A$2:$A$500,A22)))</f>
        <v/>
      </c>
      <c r="H22" s="40">
        <f>IF(OR(F22="",D22="",E22="",E22=D22),"",(F22-D22)/(E22-D22))</f>
        <v/>
      </c>
      <c r="I22" s="40">
        <f>IF(OR(A22="",'Benefits Register'!H18="",'Benefits Register'!I18="",'Benefits Register'!I18&lt;='Benefits Register'!H18),"",MAX(0,MIN(1,($B$3-'Benefits Register'!H18)/('Benefits Register'!I18-'Benefits Register'!H18))))</f>
        <v/>
      </c>
      <c r="J22" s="37">
        <f>IF(H22="",IF(A22="","","Not measured"),IF(H22&gt;=1,"Achieved",IF(I22="","Tracking",IF(H22&gt;=0.9*I22,"On track","Behind"))))</f>
        <v/>
      </c>
    </row>
    <row r="23" ht="15" customHeight="1" s="24">
      <c r="A23" s="37">
        <f>IF('Benefits Register'!B19="","",'Benefits Register'!A19)</f>
        <v/>
      </c>
      <c r="B23" s="38">
        <f>IF(A23="","",'Benefits Register'!B19)</f>
        <v/>
      </c>
      <c r="C23" s="38">
        <f>IF(A23="","",'Benefits Register'!J19&amp;"")</f>
        <v/>
      </c>
      <c r="D23" s="37">
        <f>IF(A23="","",'Benefits Register'!F19)</f>
        <v/>
      </c>
      <c r="E23" s="37">
        <f>IF(A23="","",'Benefits Register'!G19)</f>
        <v/>
      </c>
      <c r="F23" s="37">
        <f>IF(OR(A23="",COUNTIF(Measurements!$A$2:$A$500,A23)=0),"",IF(G23=0,INDEX(Measurements!$C$2:$C$500,MATCH(A23,Measurements!$A$2:$A$500,0)),SUMIFS(Measurements!$C$2:$C$500,Measurements!$A$2:$A$500,A23,Measurements!$B$2:$B$500,G23)/COUNTIFS(Measurements!$A$2:$A$500,A23,Measurements!$B$2:$B$500,G23)))</f>
        <v/>
      </c>
      <c r="G23" s="39">
        <f>IF(A23="","",IF(COUNTIF(Measurements!$A$2:$A$500,A23)=0,"",_xlfn.MAXIFS(Measurements!$B$2:$B$500,Measurements!$A$2:$A$500,A23)))</f>
        <v/>
      </c>
      <c r="H23" s="40">
        <f>IF(OR(F23="",D23="",E23="",E23=D23),"",(F23-D23)/(E23-D23))</f>
        <v/>
      </c>
      <c r="I23" s="40">
        <f>IF(OR(A23="",'Benefits Register'!H19="",'Benefits Register'!I19="",'Benefits Register'!I19&lt;='Benefits Register'!H19),"",MAX(0,MIN(1,($B$3-'Benefits Register'!H19)/('Benefits Register'!I19-'Benefits Register'!H19))))</f>
        <v/>
      </c>
      <c r="J23" s="37">
        <f>IF(H23="",IF(A23="","","Not measured"),IF(H23&gt;=1,"Achieved",IF(I23="","Tracking",IF(H23&gt;=0.9*I23,"On track","Behind"))))</f>
        <v/>
      </c>
    </row>
    <row r="24" ht="15" customHeight="1" s="24">
      <c r="A24" s="37">
        <f>IF('Benefits Register'!B20="","",'Benefits Register'!A20)</f>
        <v/>
      </c>
      <c r="B24" s="38">
        <f>IF(A24="","",'Benefits Register'!B20)</f>
        <v/>
      </c>
      <c r="C24" s="38">
        <f>IF(A24="","",'Benefits Register'!J20&amp;"")</f>
        <v/>
      </c>
      <c r="D24" s="37">
        <f>IF(A24="","",'Benefits Register'!F20)</f>
        <v/>
      </c>
      <c r="E24" s="37">
        <f>IF(A24="","",'Benefits Register'!G20)</f>
        <v/>
      </c>
      <c r="F24" s="37">
        <f>IF(OR(A24="",COUNTIF(Measurements!$A$2:$A$500,A24)=0),"",IF(G24=0,INDEX(Measurements!$C$2:$C$500,MATCH(A24,Measurements!$A$2:$A$500,0)),SUMIFS(Measurements!$C$2:$C$500,Measurements!$A$2:$A$500,A24,Measurements!$B$2:$B$500,G24)/COUNTIFS(Measurements!$A$2:$A$500,A24,Measurements!$B$2:$B$500,G24)))</f>
        <v/>
      </c>
      <c r="G24" s="39">
        <f>IF(A24="","",IF(COUNTIF(Measurements!$A$2:$A$500,A24)=0,"",_xlfn.MAXIFS(Measurements!$B$2:$B$500,Measurements!$A$2:$A$500,A24)))</f>
        <v/>
      </c>
      <c r="H24" s="40">
        <f>IF(OR(F24="",D24="",E24="",E24=D24),"",(F24-D24)/(E24-D24))</f>
        <v/>
      </c>
      <c r="I24" s="40">
        <f>IF(OR(A24="",'Benefits Register'!H20="",'Benefits Register'!I20="",'Benefits Register'!I20&lt;='Benefits Register'!H20),"",MAX(0,MIN(1,($B$3-'Benefits Register'!H20)/('Benefits Register'!I20-'Benefits Register'!H20))))</f>
        <v/>
      </c>
      <c r="J24" s="37">
        <f>IF(H24="",IF(A24="","","Not measured"),IF(H24&gt;=1,"Achieved",IF(I24="","Tracking",IF(H24&gt;=0.9*I24,"On track","Behind"))))</f>
        <v/>
      </c>
    </row>
    <row r="25" ht="15" customHeight="1" s="24">
      <c r="A25" s="37">
        <f>IF('Benefits Register'!B21="","",'Benefits Register'!A21)</f>
        <v/>
      </c>
      <c r="B25" s="38">
        <f>IF(A25="","",'Benefits Register'!B21)</f>
        <v/>
      </c>
      <c r="C25" s="38">
        <f>IF(A25="","",'Benefits Register'!J21&amp;"")</f>
        <v/>
      </c>
      <c r="D25" s="37">
        <f>IF(A25="","",'Benefits Register'!F21)</f>
        <v/>
      </c>
      <c r="E25" s="37">
        <f>IF(A25="","",'Benefits Register'!G21)</f>
        <v/>
      </c>
      <c r="F25" s="37">
        <f>IF(OR(A25="",COUNTIF(Measurements!$A$2:$A$500,A25)=0),"",IF(G25=0,INDEX(Measurements!$C$2:$C$500,MATCH(A25,Measurements!$A$2:$A$500,0)),SUMIFS(Measurements!$C$2:$C$500,Measurements!$A$2:$A$500,A25,Measurements!$B$2:$B$500,G25)/COUNTIFS(Measurements!$A$2:$A$500,A25,Measurements!$B$2:$B$500,G25)))</f>
        <v/>
      </c>
      <c r="G25" s="39">
        <f>IF(A25="","",IF(COUNTIF(Measurements!$A$2:$A$500,A25)=0,"",_xlfn.MAXIFS(Measurements!$B$2:$B$500,Measurements!$A$2:$A$500,A25)))</f>
        <v/>
      </c>
      <c r="H25" s="40">
        <f>IF(OR(F25="",D25="",E25="",E25=D25),"",(F25-D25)/(E25-D25))</f>
        <v/>
      </c>
      <c r="I25" s="40">
        <f>IF(OR(A25="",'Benefits Register'!H21="",'Benefits Register'!I21="",'Benefits Register'!I21&lt;='Benefits Register'!H21),"",MAX(0,MIN(1,($B$3-'Benefits Register'!H21)/('Benefits Register'!I21-'Benefits Register'!H21))))</f>
        <v/>
      </c>
      <c r="J25" s="37">
        <f>IF(H25="",IF(A25="","","Not measured"),IF(H25&gt;=1,"Achieved",IF(I25="","Tracking",IF(H25&gt;=0.9*I25,"On track","Behind"))))</f>
        <v/>
      </c>
    </row>
    <row r="26"/>
    <row r="27" ht="15" customHeight="1" s="24">
      <c r="A27" s="41" t="inlineStr">
        <is>
          <t>Status: Achieved at 100% of target or more. On track when progress is at least 90% of where steady improvement would be by today. Behind below that.</t>
        </is>
      </c>
    </row>
    <row r="28" ht="15" customHeight="1" s="24">
      <c r="A28" s="31" t="inlineStr">
        <is>
          <t>© 2026 Stephens Insight Group LLC. Capital In. Value Out.  |  stephensinsightgroup.com</t>
        </is>
      </c>
    </row>
  </sheetData>
  <conditionalFormatting sqref="J6:J25">
    <cfRule type="cellIs" rank="0" priority="2" equalAverage="0" operator="equal" aboveAverage="0" dxfId="0" text="" percent="0" bottom="0">
      <formula>"Achieved"</formula>
    </cfRule>
    <cfRule type="cellIs" rank="0" priority="3" equalAverage="0" operator="equal" aboveAverage="0" dxfId="0" text="" percent="0" bottom="0">
      <formula>"On track"</formula>
    </cfRule>
    <cfRule type="cellIs" rank="0" priority="4" equalAverage="0" operator="equal" aboveAverage="0" dxfId="1" text="" percent="0" bottom="0">
      <formula>"Behind"</formula>
    </cfRule>
    <cfRule type="cellIs" rank="0" priority="5" equalAverage="0" operator="equal" aboveAverage="0" dxfId="2" text="" percent="0" bottom="0">
      <formula>"Not measured"</formula>
    </cfRule>
  </conditionalFormatting>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worksheet>
</file>

<file path=xl/worksheets/sheet3.xml><?xml version="1.0" encoding="utf-8"?>
<worksheet xmlns="http://schemas.openxmlformats.org/spreadsheetml/2006/main">
  <sheetPr filterMode="0">
    <outlinePr summaryBelow="1" summaryRight="1"/>
    <pageSetUpPr fitToPage="1"/>
  </sheetPr>
  <dimension ref="A1:M21"/>
  <sheetViews>
    <sheetView showFormulas="0" showGridLines="0"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11" customWidth="1" style="23" min="1" max="1"/>
    <col width="38" customWidth="1" style="23" min="2" max="2"/>
    <col width="16" customWidth="1" style="23" min="3" max="3"/>
    <col width="32" customWidth="1" style="23" min="4" max="4"/>
    <col width="10" customWidth="1" style="23" min="5" max="5"/>
    <col width="11" customWidth="1" style="23" min="6" max="7"/>
    <col width="12" customWidth="1" style="23" min="8" max="9"/>
    <col width="18" customWidth="1" style="23" min="10" max="10"/>
    <col width="22" customWidth="1" style="23" min="11" max="11"/>
    <col width="32" customWidth="1" style="23" min="12" max="12"/>
    <col width="12" customWidth="1" style="23" min="13" max="13"/>
  </cols>
  <sheetData>
    <row r="1" ht="30" customHeight="1" s="24">
      <c r="A1" s="36" t="inlineStr">
        <is>
          <t>Benefit ID</t>
        </is>
      </c>
      <c r="B1" s="36" t="inlineStr">
        <is>
          <t>Benefit</t>
        </is>
      </c>
      <c r="C1" s="36" t="inlineStr">
        <is>
          <t>Type</t>
        </is>
      </c>
      <c r="D1" s="36" t="inlineStr">
        <is>
          <t>Measure</t>
        </is>
      </c>
      <c r="E1" s="36" t="inlineStr">
        <is>
          <t>Unit</t>
        </is>
      </c>
      <c r="F1" s="36" t="inlineStr">
        <is>
          <t>Baseline</t>
        </is>
      </c>
      <c r="G1" s="36" t="inlineStr">
        <is>
          <t>Target</t>
        </is>
      </c>
      <c r="H1" s="36" t="inlineStr">
        <is>
          <t>Start date</t>
        </is>
      </c>
      <c r="I1" s="36" t="inlineStr">
        <is>
          <t>Target date</t>
        </is>
      </c>
      <c r="J1" s="36" t="inlineStr">
        <is>
          <t>Business owner</t>
        </is>
      </c>
      <c r="K1" s="36" t="inlineStr">
        <is>
          <t>Business case line</t>
        </is>
      </c>
      <c r="L1" s="36" t="inlineStr">
        <is>
          <t>How measured</t>
        </is>
      </c>
      <c r="M1" s="36" t="inlineStr">
        <is>
          <t>Frequency</t>
        </is>
      </c>
    </row>
    <row r="2" ht="30" customHeight="1" s="24">
      <c r="A2" s="42">
        <f>"B-"&amp;TEXT(ROW()-1,"000")</f>
        <v/>
      </c>
      <c r="B2" s="43" t="n"/>
      <c r="C2" s="43" t="n"/>
      <c r="D2" s="43" t="n"/>
      <c r="E2" s="43" t="n"/>
      <c r="F2" s="43" t="n"/>
      <c r="G2" s="43" t="n"/>
      <c r="H2" s="44" t="n"/>
      <c r="I2" s="44" t="n"/>
      <c r="J2" s="43" t="n"/>
      <c r="K2" s="43" t="n"/>
      <c r="L2" s="43" t="n"/>
      <c r="M2" s="43" t="n"/>
    </row>
    <row r="3" ht="30" customHeight="1" s="24">
      <c r="A3" s="42">
        <f>"B-"&amp;TEXT(ROW()-1,"000")</f>
        <v/>
      </c>
      <c r="B3" s="43" t="n"/>
      <c r="C3" s="43" t="n"/>
      <c r="D3" s="43" t="n"/>
      <c r="E3" s="43" t="n"/>
      <c r="F3" s="43" t="n"/>
      <c r="G3" s="43" t="n"/>
      <c r="H3" s="44" t="n"/>
      <c r="I3" s="44" t="n"/>
      <c r="J3" s="43" t="n"/>
      <c r="K3" s="43" t="n"/>
      <c r="L3" s="43" t="n"/>
      <c r="M3" s="43" t="n"/>
    </row>
    <row r="4" ht="30" customHeight="1" s="24">
      <c r="A4" s="42">
        <f>"B-"&amp;TEXT(ROW()-1,"000")</f>
        <v/>
      </c>
      <c r="B4" s="43" t="n"/>
      <c r="C4" s="43" t="n"/>
      <c r="D4" s="43" t="n"/>
      <c r="E4" s="43" t="n"/>
      <c r="F4" s="43" t="n"/>
      <c r="G4" s="43" t="n"/>
      <c r="H4" s="44" t="n"/>
      <c r="I4" s="44" t="n"/>
      <c r="J4" s="43" t="n"/>
      <c r="K4" s="43" t="n"/>
      <c r="L4" s="43" t="n"/>
      <c r="M4" s="43" t="n"/>
    </row>
    <row r="5" ht="30" customHeight="1" s="24">
      <c r="A5" s="42">
        <f>"B-"&amp;TEXT(ROW()-1,"000")</f>
        <v/>
      </c>
      <c r="B5" s="43" t="n"/>
      <c r="C5" s="43" t="n"/>
      <c r="D5" s="43" t="n"/>
      <c r="E5" s="43" t="n"/>
      <c r="F5" s="43" t="n"/>
      <c r="G5" s="43" t="n"/>
      <c r="H5" s="44" t="n"/>
      <c r="I5" s="44" t="n"/>
      <c r="J5" s="43" t="n"/>
      <c r="K5" s="43" t="n"/>
      <c r="L5" s="43" t="n"/>
      <c r="M5" s="43" t="n"/>
    </row>
    <row r="6" ht="30" customHeight="1" s="24">
      <c r="A6" s="42">
        <f>"B-"&amp;TEXT(ROW()-1,"000")</f>
        <v/>
      </c>
      <c r="B6" s="43" t="n"/>
      <c r="C6" s="43" t="n"/>
      <c r="D6" s="43" t="n"/>
      <c r="E6" s="43" t="n"/>
      <c r="F6" s="43" t="n"/>
      <c r="G6" s="43" t="n"/>
      <c r="H6" s="44" t="n"/>
      <c r="I6" s="44" t="n"/>
      <c r="J6" s="43" t="n"/>
      <c r="K6" s="43" t="n"/>
      <c r="L6" s="43" t="n"/>
      <c r="M6" s="43" t="n"/>
    </row>
    <row r="7" ht="30" customHeight="1" s="24">
      <c r="A7" s="42">
        <f>"B-"&amp;TEXT(ROW()-1,"000")</f>
        <v/>
      </c>
      <c r="B7" s="43" t="n"/>
      <c r="C7" s="43" t="n"/>
      <c r="D7" s="43" t="n"/>
      <c r="E7" s="43" t="n"/>
      <c r="F7" s="43" t="n"/>
      <c r="G7" s="43" t="n"/>
      <c r="H7" s="44" t="n"/>
      <c r="I7" s="44" t="n"/>
      <c r="J7" s="43" t="n"/>
      <c r="K7" s="43" t="n"/>
      <c r="L7" s="43" t="n"/>
      <c r="M7" s="43" t="n"/>
    </row>
    <row r="8" ht="30" customHeight="1" s="24">
      <c r="A8" s="42">
        <f>"B-"&amp;TEXT(ROW()-1,"000")</f>
        <v/>
      </c>
      <c r="B8" s="43" t="n"/>
      <c r="C8" s="43" t="n"/>
      <c r="D8" s="43" t="n"/>
      <c r="E8" s="43" t="n"/>
      <c r="F8" s="43" t="n"/>
      <c r="G8" s="43" t="n"/>
      <c r="H8" s="44" t="n"/>
      <c r="I8" s="44" t="n"/>
      <c r="J8" s="43" t="n"/>
      <c r="K8" s="43" t="n"/>
      <c r="L8" s="43" t="n"/>
      <c r="M8" s="43" t="n"/>
    </row>
    <row r="9" ht="30" customHeight="1" s="24">
      <c r="A9" s="42">
        <f>"B-"&amp;TEXT(ROW()-1,"000")</f>
        <v/>
      </c>
      <c r="B9" s="43" t="n"/>
      <c r="C9" s="43" t="n"/>
      <c r="D9" s="43" t="n"/>
      <c r="E9" s="43" t="n"/>
      <c r="F9" s="43" t="n"/>
      <c r="G9" s="43" t="n"/>
      <c r="H9" s="44" t="n"/>
      <c r="I9" s="44" t="n"/>
      <c r="J9" s="43" t="n"/>
      <c r="K9" s="43" t="n"/>
      <c r="L9" s="43" t="n"/>
      <c r="M9" s="43" t="n"/>
    </row>
    <row r="10" ht="30" customHeight="1" s="24">
      <c r="A10" s="42">
        <f>"B-"&amp;TEXT(ROW()-1,"000")</f>
        <v/>
      </c>
      <c r="B10" s="43" t="n"/>
      <c r="C10" s="43" t="n"/>
      <c r="D10" s="43" t="n"/>
      <c r="E10" s="43" t="n"/>
      <c r="F10" s="43" t="n"/>
      <c r="G10" s="43" t="n"/>
      <c r="H10" s="44" t="n"/>
      <c r="I10" s="44" t="n"/>
      <c r="J10" s="43" t="n"/>
      <c r="K10" s="43" t="n"/>
      <c r="L10" s="43" t="n"/>
      <c r="M10" s="43" t="n"/>
    </row>
    <row r="11" ht="30" customHeight="1" s="24">
      <c r="A11" s="42">
        <f>"B-"&amp;TEXT(ROW()-1,"000")</f>
        <v/>
      </c>
      <c r="B11" s="43" t="n"/>
      <c r="C11" s="43" t="n"/>
      <c r="D11" s="43" t="n"/>
      <c r="E11" s="43" t="n"/>
      <c r="F11" s="43" t="n"/>
      <c r="G11" s="43" t="n"/>
      <c r="H11" s="44" t="n"/>
      <c r="I11" s="44" t="n"/>
      <c r="J11" s="43" t="n"/>
      <c r="K11" s="43" t="n"/>
      <c r="L11" s="43" t="n"/>
      <c r="M11" s="43" t="n"/>
    </row>
    <row r="12" ht="30" customHeight="1" s="24">
      <c r="A12" s="42">
        <f>"B-"&amp;TEXT(ROW()-1,"000")</f>
        <v/>
      </c>
      <c r="B12" s="43" t="n"/>
      <c r="C12" s="43" t="n"/>
      <c r="D12" s="43" t="n"/>
      <c r="E12" s="43" t="n"/>
      <c r="F12" s="43" t="n"/>
      <c r="G12" s="43" t="n"/>
      <c r="H12" s="44" t="n"/>
      <c r="I12" s="44" t="n"/>
      <c r="J12" s="43" t="n"/>
      <c r="K12" s="43" t="n"/>
      <c r="L12" s="43" t="n"/>
      <c r="M12" s="43" t="n"/>
    </row>
    <row r="13" ht="30" customHeight="1" s="24">
      <c r="A13" s="42">
        <f>"B-"&amp;TEXT(ROW()-1,"000")</f>
        <v/>
      </c>
      <c r="B13" s="43" t="n"/>
      <c r="C13" s="43" t="n"/>
      <c r="D13" s="43" t="n"/>
      <c r="E13" s="43" t="n"/>
      <c r="F13" s="43" t="n"/>
      <c r="G13" s="43" t="n"/>
      <c r="H13" s="44" t="n"/>
      <c r="I13" s="44" t="n"/>
      <c r="J13" s="43" t="n"/>
      <c r="K13" s="43" t="n"/>
      <c r="L13" s="43" t="n"/>
      <c r="M13" s="43" t="n"/>
    </row>
    <row r="14" ht="30" customHeight="1" s="24">
      <c r="A14" s="42">
        <f>"B-"&amp;TEXT(ROW()-1,"000")</f>
        <v/>
      </c>
      <c r="B14" s="43" t="n"/>
      <c r="C14" s="43" t="n"/>
      <c r="D14" s="43" t="n"/>
      <c r="E14" s="43" t="n"/>
      <c r="F14" s="43" t="n"/>
      <c r="G14" s="43" t="n"/>
      <c r="H14" s="44" t="n"/>
      <c r="I14" s="44" t="n"/>
      <c r="J14" s="43" t="n"/>
      <c r="K14" s="43" t="n"/>
      <c r="L14" s="43" t="n"/>
      <c r="M14" s="43" t="n"/>
    </row>
    <row r="15" ht="30" customHeight="1" s="24">
      <c r="A15" s="42">
        <f>"B-"&amp;TEXT(ROW()-1,"000")</f>
        <v/>
      </c>
      <c r="B15" s="43" t="n"/>
      <c r="C15" s="43" t="n"/>
      <c r="D15" s="43" t="n"/>
      <c r="E15" s="43" t="n"/>
      <c r="F15" s="43" t="n"/>
      <c r="G15" s="43" t="n"/>
      <c r="H15" s="44" t="n"/>
      <c r="I15" s="44" t="n"/>
      <c r="J15" s="43" t="n"/>
      <c r="K15" s="43" t="n"/>
      <c r="L15" s="43" t="n"/>
      <c r="M15" s="43" t="n"/>
    </row>
    <row r="16" ht="30" customHeight="1" s="24">
      <c r="A16" s="42">
        <f>"B-"&amp;TEXT(ROW()-1,"000")</f>
        <v/>
      </c>
      <c r="B16" s="43" t="n"/>
      <c r="C16" s="43" t="n"/>
      <c r="D16" s="43" t="n"/>
      <c r="E16" s="43" t="n"/>
      <c r="F16" s="43" t="n"/>
      <c r="G16" s="43" t="n"/>
      <c r="H16" s="44" t="n"/>
      <c r="I16" s="44" t="n"/>
      <c r="J16" s="43" t="n"/>
      <c r="K16" s="43" t="n"/>
      <c r="L16" s="43" t="n"/>
      <c r="M16" s="43" t="n"/>
    </row>
    <row r="17" ht="30" customHeight="1" s="24">
      <c r="A17" s="42">
        <f>"B-"&amp;TEXT(ROW()-1,"000")</f>
        <v/>
      </c>
      <c r="B17" s="43" t="n"/>
      <c r="C17" s="43" t="n"/>
      <c r="D17" s="43" t="n"/>
      <c r="E17" s="43" t="n"/>
      <c r="F17" s="43" t="n"/>
      <c r="G17" s="43" t="n"/>
      <c r="H17" s="44" t="n"/>
      <c r="I17" s="44" t="n"/>
      <c r="J17" s="43" t="n"/>
      <c r="K17" s="43" t="n"/>
      <c r="L17" s="43" t="n"/>
      <c r="M17" s="43" t="n"/>
    </row>
    <row r="18" ht="30" customHeight="1" s="24">
      <c r="A18" s="42">
        <f>"B-"&amp;TEXT(ROW()-1,"000")</f>
        <v/>
      </c>
      <c r="B18" s="43" t="n"/>
      <c r="C18" s="43" t="n"/>
      <c r="D18" s="43" t="n"/>
      <c r="E18" s="43" t="n"/>
      <c r="F18" s="43" t="n"/>
      <c r="G18" s="43" t="n"/>
      <c r="H18" s="44" t="n"/>
      <c r="I18" s="44" t="n"/>
      <c r="J18" s="43" t="n"/>
      <c r="K18" s="43" t="n"/>
      <c r="L18" s="43" t="n"/>
      <c r="M18" s="43" t="n"/>
    </row>
    <row r="19" ht="30" customHeight="1" s="24">
      <c r="A19" s="42">
        <f>"B-"&amp;TEXT(ROW()-1,"000")</f>
        <v/>
      </c>
      <c r="B19" s="43" t="n"/>
      <c r="C19" s="43" t="n"/>
      <c r="D19" s="43" t="n"/>
      <c r="E19" s="43" t="n"/>
      <c r="F19" s="43" t="n"/>
      <c r="G19" s="43" t="n"/>
      <c r="H19" s="44" t="n"/>
      <c r="I19" s="44" t="n"/>
      <c r="J19" s="43" t="n"/>
      <c r="K19" s="43" t="n"/>
      <c r="L19" s="43" t="n"/>
      <c r="M19" s="43" t="n"/>
    </row>
    <row r="20" ht="30" customHeight="1" s="24">
      <c r="A20" s="42">
        <f>"B-"&amp;TEXT(ROW()-1,"000")</f>
        <v/>
      </c>
      <c r="B20" s="43" t="n"/>
      <c r="C20" s="43" t="n"/>
      <c r="D20" s="43" t="n"/>
      <c r="E20" s="43" t="n"/>
      <c r="F20" s="43" t="n"/>
      <c r="G20" s="43" t="n"/>
      <c r="H20" s="44" t="n"/>
      <c r="I20" s="44" t="n"/>
      <c r="J20" s="43" t="n"/>
      <c r="K20" s="43" t="n"/>
      <c r="L20" s="43" t="n"/>
      <c r="M20" s="43" t="n"/>
    </row>
    <row r="21" ht="30" customHeight="1" s="24">
      <c r="A21" s="42">
        <f>"B-"&amp;TEXT(ROW()-1,"000")</f>
        <v/>
      </c>
      <c r="B21" s="43" t="n"/>
      <c r="C21" s="43" t="n"/>
      <c r="D21" s="43" t="n"/>
      <c r="E21" s="43" t="n"/>
      <c r="F21" s="43" t="n"/>
      <c r="G21" s="43" t="n"/>
      <c r="H21" s="44" t="n"/>
      <c r="I21" s="44" t="n"/>
      <c r="J21" s="43" t="n"/>
      <c r="K21" s="43" t="n"/>
      <c r="L21" s="43" t="n"/>
      <c r="M21" s="43" t="n"/>
    </row>
  </sheetData>
  <dataValidations count="2">
    <dataValidation sqref="C2:C21" showDropDown="0" showInputMessage="0" showErrorMessage="0" allowBlank="1" type="list" errorStyle="stop" operator="between">
      <formula1>"Cost saving,Cost avoidance,Revenue,Efficiency,Quality,Risk reduction,Customer,Employee"</formula1>
      <formula2>0</formula2>
    </dataValidation>
    <dataValidation sqref="M2:M21" showDropDown="0" showInputMessage="0" showErrorMessage="0" allowBlank="1" type="list" errorStyle="stop" operator="between">
      <formula1>"Monthly,Quarterly,Per release,Annually"</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filterMode="0">
    <outlinePr summaryBelow="1" summaryRight="1"/>
    <pageSetUpPr fitToPage="1"/>
  </sheetPr>
  <dimension ref="A1:E61"/>
  <sheetViews>
    <sheetView showFormulas="0" showGridLines="0"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12" customWidth="1" style="23" min="1" max="1"/>
    <col width="16" customWidth="1" style="23" min="2" max="2"/>
    <col width="13" customWidth="1" style="23" min="3" max="3"/>
    <col width="30" customWidth="1" style="23" min="4" max="4"/>
    <col width="50" customWidth="1" style="23" min="5" max="5"/>
  </cols>
  <sheetData>
    <row r="1" ht="30" customHeight="1" s="24">
      <c r="A1" s="36" t="inlineStr">
        <is>
          <t>Benefit ID</t>
        </is>
      </c>
      <c r="B1" s="36" t="inlineStr">
        <is>
          <t>Measurement date</t>
        </is>
      </c>
      <c r="C1" s="36" t="inlineStr">
        <is>
          <t>Actual value</t>
        </is>
      </c>
      <c r="D1" s="36" t="inlineStr">
        <is>
          <t>Source</t>
        </is>
      </c>
      <c r="E1" s="36" t="inlineStr">
        <is>
          <t>Notes</t>
        </is>
      </c>
    </row>
    <row r="2" ht="19.5" customHeight="1" s="24">
      <c r="A2" s="43" t="n"/>
      <c r="B2" s="44" t="n"/>
      <c r="C2" s="43" t="n"/>
      <c r="D2" s="43" t="n"/>
      <c r="E2" s="43" t="n"/>
    </row>
    <row r="3" ht="19.5" customHeight="1" s="24">
      <c r="A3" s="43" t="n"/>
      <c r="B3" s="44" t="n"/>
      <c r="C3" s="43" t="n"/>
      <c r="D3" s="43" t="n"/>
      <c r="E3" s="43" t="n"/>
    </row>
    <row r="4" ht="19.5" customHeight="1" s="24">
      <c r="A4" s="43" t="n"/>
      <c r="B4" s="44" t="n"/>
      <c r="C4" s="43" t="n"/>
      <c r="D4" s="43" t="n"/>
      <c r="E4" s="43" t="n"/>
    </row>
    <row r="5" ht="19.5" customHeight="1" s="24">
      <c r="A5" s="43" t="n"/>
      <c r="B5" s="44" t="n"/>
      <c r="C5" s="43" t="n"/>
      <c r="D5" s="43" t="n"/>
      <c r="E5" s="43" t="n"/>
    </row>
    <row r="6" ht="19.5" customHeight="1" s="24">
      <c r="A6" s="43" t="n"/>
      <c r="B6" s="44" t="n"/>
      <c r="C6" s="43" t="n"/>
      <c r="D6" s="43" t="n"/>
      <c r="E6" s="43" t="n"/>
    </row>
    <row r="7" ht="19.5" customHeight="1" s="24">
      <c r="A7" s="43" t="n"/>
      <c r="B7" s="44" t="n"/>
      <c r="C7" s="43" t="n"/>
      <c r="D7" s="43" t="n"/>
      <c r="E7" s="43" t="n"/>
    </row>
    <row r="8" ht="19.5" customHeight="1" s="24">
      <c r="A8" s="43" t="n"/>
      <c r="B8" s="44" t="n"/>
      <c r="C8" s="43" t="n"/>
      <c r="D8" s="43" t="n"/>
      <c r="E8" s="43" t="n"/>
    </row>
    <row r="9" ht="19.5" customHeight="1" s="24">
      <c r="A9" s="43" t="n"/>
      <c r="B9" s="44" t="n"/>
      <c r="C9" s="43" t="n"/>
      <c r="D9" s="43" t="n"/>
      <c r="E9" s="43" t="n"/>
    </row>
    <row r="10" ht="19.5" customHeight="1" s="24">
      <c r="A10" s="43" t="n"/>
      <c r="B10" s="44" t="n"/>
      <c r="C10" s="43" t="n"/>
      <c r="D10" s="43" t="n"/>
      <c r="E10" s="43" t="n"/>
    </row>
    <row r="11" ht="19.5" customHeight="1" s="24">
      <c r="A11" s="43" t="n"/>
      <c r="B11" s="44" t="n"/>
      <c r="C11" s="43" t="n"/>
      <c r="D11" s="43" t="n"/>
      <c r="E11" s="43" t="n"/>
    </row>
    <row r="12" ht="19.5" customHeight="1" s="24">
      <c r="A12" s="43" t="n"/>
      <c r="B12" s="44" t="n"/>
      <c r="C12" s="43" t="n"/>
      <c r="D12" s="43" t="n"/>
      <c r="E12" s="43" t="n"/>
    </row>
    <row r="13" ht="19.5" customHeight="1" s="24">
      <c r="A13" s="43" t="n"/>
      <c r="B13" s="44" t="n"/>
      <c r="C13" s="43" t="n"/>
      <c r="D13" s="43" t="n"/>
      <c r="E13" s="43" t="n"/>
    </row>
    <row r="14" ht="19.5" customHeight="1" s="24">
      <c r="A14" s="43" t="n"/>
      <c r="B14" s="44" t="n"/>
      <c r="C14" s="43" t="n"/>
      <c r="D14" s="43" t="n"/>
      <c r="E14" s="43" t="n"/>
    </row>
    <row r="15" ht="19.5" customHeight="1" s="24">
      <c r="A15" s="43" t="n"/>
      <c r="B15" s="44" t="n"/>
      <c r="C15" s="43" t="n"/>
      <c r="D15" s="43" t="n"/>
      <c r="E15" s="43" t="n"/>
    </row>
    <row r="16" ht="19.5" customHeight="1" s="24">
      <c r="A16" s="43" t="n"/>
      <c r="B16" s="44" t="n"/>
      <c r="C16" s="43" t="n"/>
      <c r="D16" s="43" t="n"/>
      <c r="E16" s="43" t="n"/>
    </row>
    <row r="17" ht="19.5" customHeight="1" s="24">
      <c r="A17" s="43" t="n"/>
      <c r="B17" s="44" t="n"/>
      <c r="C17" s="43" t="n"/>
      <c r="D17" s="43" t="n"/>
      <c r="E17" s="43" t="n"/>
    </row>
    <row r="18" ht="19.5" customHeight="1" s="24">
      <c r="A18" s="43" t="n"/>
      <c r="B18" s="44" t="n"/>
      <c r="C18" s="43" t="n"/>
      <c r="D18" s="43" t="n"/>
      <c r="E18" s="43" t="n"/>
    </row>
    <row r="19" ht="19.5" customHeight="1" s="24">
      <c r="A19" s="43" t="n"/>
      <c r="B19" s="44" t="n"/>
      <c r="C19" s="43" t="n"/>
      <c r="D19" s="43" t="n"/>
      <c r="E19" s="43" t="n"/>
    </row>
    <row r="20" ht="19.5" customHeight="1" s="24">
      <c r="A20" s="43" t="n"/>
      <c r="B20" s="44" t="n"/>
      <c r="C20" s="43" t="n"/>
      <c r="D20" s="43" t="n"/>
      <c r="E20" s="43" t="n"/>
    </row>
    <row r="21" ht="19.5" customHeight="1" s="24">
      <c r="A21" s="43" t="n"/>
      <c r="B21" s="44" t="n"/>
      <c r="C21" s="43" t="n"/>
      <c r="D21" s="43" t="n"/>
      <c r="E21" s="43" t="n"/>
    </row>
    <row r="22" ht="19.5" customHeight="1" s="24">
      <c r="A22" s="43" t="n"/>
      <c r="B22" s="44" t="n"/>
      <c r="C22" s="43" t="n"/>
      <c r="D22" s="43" t="n"/>
      <c r="E22" s="43" t="n"/>
    </row>
    <row r="23" ht="19.5" customHeight="1" s="24">
      <c r="A23" s="43" t="n"/>
      <c r="B23" s="44" t="n"/>
      <c r="C23" s="43" t="n"/>
      <c r="D23" s="43" t="n"/>
      <c r="E23" s="43" t="n"/>
    </row>
    <row r="24" ht="19.5" customHeight="1" s="24">
      <c r="A24" s="43" t="n"/>
      <c r="B24" s="44" t="n"/>
      <c r="C24" s="43" t="n"/>
      <c r="D24" s="43" t="n"/>
      <c r="E24" s="43" t="n"/>
    </row>
    <row r="25" ht="19.5" customHeight="1" s="24">
      <c r="A25" s="43" t="n"/>
      <c r="B25" s="44" t="n"/>
      <c r="C25" s="43" t="n"/>
      <c r="D25" s="43" t="n"/>
      <c r="E25" s="43" t="n"/>
    </row>
    <row r="26" ht="19.5" customHeight="1" s="24">
      <c r="A26" s="43" t="n"/>
      <c r="B26" s="44" t="n"/>
      <c r="C26" s="43" t="n"/>
      <c r="D26" s="43" t="n"/>
      <c r="E26" s="43" t="n"/>
    </row>
    <row r="27" ht="19.5" customHeight="1" s="24">
      <c r="A27" s="43" t="n"/>
      <c r="B27" s="44" t="n"/>
      <c r="C27" s="43" t="n"/>
      <c r="D27" s="43" t="n"/>
      <c r="E27" s="43" t="n"/>
    </row>
    <row r="28" ht="19.5" customHeight="1" s="24">
      <c r="A28" s="43" t="n"/>
      <c r="B28" s="44" t="n"/>
      <c r="C28" s="43" t="n"/>
      <c r="D28" s="43" t="n"/>
      <c r="E28" s="43" t="n"/>
    </row>
    <row r="29" ht="19.5" customHeight="1" s="24">
      <c r="A29" s="43" t="n"/>
      <c r="B29" s="44" t="n"/>
      <c r="C29" s="43" t="n"/>
      <c r="D29" s="43" t="n"/>
      <c r="E29" s="43" t="n"/>
    </row>
    <row r="30" ht="19.5" customHeight="1" s="24">
      <c r="A30" s="43" t="n"/>
      <c r="B30" s="44" t="n"/>
      <c r="C30" s="43" t="n"/>
      <c r="D30" s="43" t="n"/>
      <c r="E30" s="43" t="n"/>
    </row>
    <row r="31" ht="19.5" customHeight="1" s="24">
      <c r="A31" s="43" t="n"/>
      <c r="B31" s="44" t="n"/>
      <c r="C31" s="43" t="n"/>
      <c r="D31" s="43" t="n"/>
      <c r="E31" s="43" t="n"/>
    </row>
    <row r="32" ht="19.5" customHeight="1" s="24">
      <c r="A32" s="43" t="n"/>
      <c r="B32" s="44" t="n"/>
      <c r="C32" s="43" t="n"/>
      <c r="D32" s="43" t="n"/>
      <c r="E32" s="43" t="n"/>
    </row>
    <row r="33" ht="19.5" customHeight="1" s="24">
      <c r="A33" s="43" t="n"/>
      <c r="B33" s="44" t="n"/>
      <c r="C33" s="43" t="n"/>
      <c r="D33" s="43" t="n"/>
      <c r="E33" s="43" t="n"/>
    </row>
    <row r="34" ht="19.5" customHeight="1" s="24">
      <c r="A34" s="43" t="n"/>
      <c r="B34" s="44" t="n"/>
      <c r="C34" s="43" t="n"/>
      <c r="D34" s="43" t="n"/>
      <c r="E34" s="43" t="n"/>
    </row>
    <row r="35" ht="19.5" customHeight="1" s="24">
      <c r="A35" s="43" t="n"/>
      <c r="B35" s="44" t="n"/>
      <c r="C35" s="43" t="n"/>
      <c r="D35" s="43" t="n"/>
      <c r="E35" s="43" t="n"/>
    </row>
    <row r="36" ht="19.5" customHeight="1" s="24">
      <c r="A36" s="43" t="n"/>
      <c r="B36" s="44" t="n"/>
      <c r="C36" s="43" t="n"/>
      <c r="D36" s="43" t="n"/>
      <c r="E36" s="43" t="n"/>
    </row>
    <row r="37" ht="19.5" customHeight="1" s="24">
      <c r="A37" s="43" t="n"/>
      <c r="B37" s="44" t="n"/>
      <c r="C37" s="43" t="n"/>
      <c r="D37" s="43" t="n"/>
      <c r="E37" s="43" t="n"/>
    </row>
    <row r="38" ht="19.5" customHeight="1" s="24">
      <c r="A38" s="43" t="n"/>
      <c r="B38" s="44" t="n"/>
      <c r="C38" s="43" t="n"/>
      <c r="D38" s="43" t="n"/>
      <c r="E38" s="43" t="n"/>
    </row>
    <row r="39" ht="19.5" customHeight="1" s="24">
      <c r="A39" s="43" t="n"/>
      <c r="B39" s="44" t="n"/>
      <c r="C39" s="43" t="n"/>
      <c r="D39" s="43" t="n"/>
      <c r="E39" s="43" t="n"/>
    </row>
    <row r="40" ht="19.5" customHeight="1" s="24">
      <c r="A40" s="43" t="n"/>
      <c r="B40" s="44" t="n"/>
      <c r="C40" s="43" t="n"/>
      <c r="D40" s="43" t="n"/>
      <c r="E40" s="43" t="n"/>
    </row>
    <row r="41" ht="19.5" customHeight="1" s="24">
      <c r="A41" s="43" t="n"/>
      <c r="B41" s="44" t="n"/>
      <c r="C41" s="43" t="n"/>
      <c r="D41" s="43" t="n"/>
      <c r="E41" s="43" t="n"/>
    </row>
    <row r="42" ht="19.5" customHeight="1" s="24">
      <c r="A42" s="43" t="n"/>
      <c r="B42" s="44" t="n"/>
      <c r="C42" s="43" t="n"/>
      <c r="D42" s="43" t="n"/>
      <c r="E42" s="43" t="n"/>
    </row>
    <row r="43" ht="19.5" customHeight="1" s="24">
      <c r="A43" s="43" t="n"/>
      <c r="B43" s="44" t="n"/>
      <c r="C43" s="43" t="n"/>
      <c r="D43" s="43" t="n"/>
      <c r="E43" s="43" t="n"/>
    </row>
    <row r="44" ht="19.5" customHeight="1" s="24">
      <c r="A44" s="43" t="n"/>
      <c r="B44" s="44" t="n"/>
      <c r="C44" s="43" t="n"/>
      <c r="D44" s="43" t="n"/>
      <c r="E44" s="43" t="n"/>
    </row>
    <row r="45" ht="19.5" customHeight="1" s="24">
      <c r="A45" s="43" t="n"/>
      <c r="B45" s="44" t="n"/>
      <c r="C45" s="43" t="n"/>
      <c r="D45" s="43" t="n"/>
      <c r="E45" s="43" t="n"/>
    </row>
    <row r="46" ht="19.5" customHeight="1" s="24">
      <c r="A46" s="43" t="n"/>
      <c r="B46" s="44" t="n"/>
      <c r="C46" s="43" t="n"/>
      <c r="D46" s="43" t="n"/>
      <c r="E46" s="43" t="n"/>
    </row>
    <row r="47" ht="19.5" customHeight="1" s="24">
      <c r="A47" s="43" t="n"/>
      <c r="B47" s="44" t="n"/>
      <c r="C47" s="43" t="n"/>
      <c r="D47" s="43" t="n"/>
      <c r="E47" s="43" t="n"/>
    </row>
    <row r="48" ht="19.5" customHeight="1" s="24">
      <c r="A48" s="43" t="n"/>
      <c r="B48" s="44" t="n"/>
      <c r="C48" s="43" t="n"/>
      <c r="D48" s="43" t="n"/>
      <c r="E48" s="43" t="n"/>
    </row>
    <row r="49" ht="19.5" customHeight="1" s="24">
      <c r="A49" s="43" t="n"/>
      <c r="B49" s="44" t="n"/>
      <c r="C49" s="43" t="n"/>
      <c r="D49" s="43" t="n"/>
      <c r="E49" s="43" t="n"/>
    </row>
    <row r="50" ht="19.5" customHeight="1" s="24">
      <c r="A50" s="43" t="n"/>
      <c r="B50" s="44" t="n"/>
      <c r="C50" s="43" t="n"/>
      <c r="D50" s="43" t="n"/>
      <c r="E50" s="43" t="n"/>
    </row>
    <row r="51" ht="19.5" customHeight="1" s="24">
      <c r="A51" s="43" t="n"/>
      <c r="B51" s="44" t="n"/>
      <c r="C51" s="43" t="n"/>
      <c r="D51" s="43" t="n"/>
      <c r="E51" s="43" t="n"/>
    </row>
    <row r="52" ht="19.5" customHeight="1" s="24">
      <c r="A52" s="43" t="n"/>
      <c r="B52" s="44" t="n"/>
      <c r="C52" s="43" t="n"/>
      <c r="D52" s="43" t="n"/>
      <c r="E52" s="43" t="n"/>
    </row>
    <row r="53" ht="19.5" customHeight="1" s="24">
      <c r="A53" s="43" t="n"/>
      <c r="B53" s="44" t="n"/>
      <c r="C53" s="43" t="n"/>
      <c r="D53" s="43" t="n"/>
      <c r="E53" s="43" t="n"/>
    </row>
    <row r="54" ht="19.5" customHeight="1" s="24">
      <c r="A54" s="43" t="n"/>
      <c r="B54" s="44" t="n"/>
      <c r="C54" s="43" t="n"/>
      <c r="D54" s="43" t="n"/>
      <c r="E54" s="43" t="n"/>
    </row>
    <row r="55" ht="19.5" customHeight="1" s="24">
      <c r="A55" s="43" t="n"/>
      <c r="B55" s="44" t="n"/>
      <c r="C55" s="43" t="n"/>
      <c r="D55" s="43" t="n"/>
      <c r="E55" s="43" t="n"/>
    </row>
    <row r="56" ht="19.5" customHeight="1" s="24">
      <c r="A56" s="43" t="n"/>
      <c r="B56" s="44" t="n"/>
      <c r="C56" s="43" t="n"/>
      <c r="D56" s="43" t="n"/>
      <c r="E56" s="43" t="n"/>
    </row>
    <row r="57" ht="19.5" customHeight="1" s="24">
      <c r="A57" s="43" t="n"/>
      <c r="B57" s="44" t="n"/>
      <c r="C57" s="43" t="n"/>
      <c r="D57" s="43" t="n"/>
      <c r="E57" s="43" t="n"/>
    </row>
    <row r="58" ht="19.5" customHeight="1" s="24">
      <c r="A58" s="43" t="n"/>
      <c r="B58" s="44" t="n"/>
      <c r="C58" s="43" t="n"/>
      <c r="D58" s="43" t="n"/>
      <c r="E58" s="43" t="n"/>
    </row>
    <row r="59" ht="19.5" customHeight="1" s="24">
      <c r="A59" s="43" t="n"/>
      <c r="B59" s="44" t="n"/>
      <c r="C59" s="43" t="n"/>
      <c r="D59" s="43" t="n"/>
      <c r="E59" s="43" t="n"/>
    </row>
    <row r="60" ht="19.5" customHeight="1" s="24">
      <c r="A60" s="43" t="n"/>
      <c r="B60" s="44" t="n"/>
      <c r="C60" s="43" t="n"/>
      <c r="D60" s="43" t="n"/>
      <c r="E60" s="43" t="n"/>
    </row>
    <row r="61" ht="19.5" customHeight="1" s="24">
      <c r="A61" s="43" t="n"/>
      <c r="B61" s="44" t="n"/>
      <c r="C61" s="43" t="n"/>
      <c r="D61" s="43" t="n"/>
      <c r="E61" s="43" t="n"/>
    </row>
  </sheetData>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filterMode="0">
    <outlinePr summaryBelow="1" summaryRight="1"/>
    <pageSetUpPr fitToPage="1"/>
  </sheetPr>
  <dimension ref="A1:B13"/>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4" customWidth="1" style="23" min="1" max="1"/>
    <col width="90" customWidth="1" style="23" min="2" max="2"/>
  </cols>
  <sheetData>
    <row r="1" ht="17.25" customHeight="1" s="24">
      <c r="A1" s="32" t="inlineStr">
        <is>
          <t>Benefits Closeout Review</t>
        </is>
      </c>
    </row>
    <row r="2" ht="15" customHeight="1" s="24">
      <c r="A2" s="33" t="inlineStr">
        <is>
          <t>Complete at program closeout, then again once benefits have had time to land.</t>
        </is>
      </c>
    </row>
    <row r="3"/>
    <row r="4" ht="30" customHeight="1" s="24">
      <c r="A4" s="36" t="inlineStr">
        <is>
          <t>Question</t>
        </is>
      </c>
      <c r="B4" s="36" t="inlineStr">
        <is>
          <t>Response</t>
        </is>
      </c>
    </row>
    <row r="5" ht="43.5" customHeight="1" s="24">
      <c r="A5" s="42" t="inlineStr">
        <is>
          <t>Review date and participants</t>
        </is>
      </c>
      <c r="B5" s="45" t="n"/>
    </row>
    <row r="6" ht="43.5" customHeight="1" s="24">
      <c r="A6" s="42" t="inlineStr">
        <is>
          <t>Which benefits were achieved, and what evidence shows it?</t>
        </is>
      </c>
      <c r="B6" s="45" t="n"/>
    </row>
    <row r="7" ht="43.5" customHeight="1" s="24">
      <c r="A7" s="42" t="inlineStr">
        <is>
          <t>Which benefits fell short, and why?</t>
        </is>
      </c>
      <c r="B7" s="45" t="n"/>
    </row>
    <row r="8" ht="43.5" customHeight="1" s="24">
      <c r="A8" s="42" t="inlineStr">
        <is>
          <t>Were any benefits we did not plan for realized?</t>
        </is>
      </c>
      <c r="B8" s="45" t="n"/>
    </row>
    <row r="9" ht="43.5" customHeight="1" s="24">
      <c r="A9" s="42" t="inlineStr">
        <is>
          <t>What costs or side effects did we not expect?</t>
        </is>
      </c>
      <c r="B9" s="45" t="n"/>
    </row>
    <row r="10" ht="43.5" customHeight="1" s="24">
      <c r="A10" s="42" t="inlineStr">
        <is>
          <t>Who owns each benefit still being tracked after closeout?</t>
        </is>
      </c>
      <c r="B10" s="45" t="n"/>
    </row>
    <row r="11" ht="43.5" customHeight="1" s="24">
      <c r="A11" s="42" t="inlineStr">
        <is>
          <t>When is the next benefits review?</t>
        </is>
      </c>
      <c r="B11" s="45" t="n"/>
    </row>
    <row r="12" ht="43.5" customHeight="1" s="24">
      <c r="A12" s="42" t="inlineStr">
        <is>
          <t>What should future business cases do differently?</t>
        </is>
      </c>
      <c r="B12" s="45" t="n"/>
    </row>
    <row r="13" ht="43.5" customHeight="1" s="24">
      <c r="A13" s="42" t="inlineStr">
        <is>
          <t>Sponsor sign-off (name and date)</t>
        </is>
      </c>
      <c r="B13" s="45" t="n"/>
    </row>
  </sheetData>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2026-10-05T15:33:13Z</dcterms:created>
  <dcterms:modified xmlns:dcterms="http://purl.org/dc/terms/" xmlns:xsi="http://www.w3.org/2001/XMLSchema-instance" xsi:type="dcterms:W3CDTF">2026-10-08T18:14:21Z</dcterms:modified>
  <cp:revision>0</cp:revision>
</cp:coreProperties>
</file>