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Inputs" sheetId="3" state="visible" r:id="rId3"/>
    <sheet xmlns:r="http://schemas.openxmlformats.org/officeDocument/2006/relationships" name="Costs" sheetId="4" state="visible" r:id="rId4"/>
    <sheet xmlns:r="http://schemas.openxmlformats.org/officeDocument/2006/relationships" name="Benefits" sheetId="5" state="visible" r:id="rId5"/>
    <sheet xmlns:r="http://schemas.openxmlformats.org/officeDocument/2006/relationships" name="Lean Business Case"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3">
    <numFmt numFmtId="164" formatCode="\$#,##0;&quot;($&quot;#,##0\);\-"/>
    <numFmt numFmtId="165" formatCode="0.0%"/>
    <numFmt numFmtId="166" formatCode="mm/dd/yyyy"/>
  </numFmts>
  <fonts count="18">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8"/>
    </font>
    <font>
      <name val="Montserrat"/>
      <charset val="1"/>
      <family val="0"/>
      <i val="1"/>
      <color rgb="FF996220"/>
      <sz val="10"/>
    </font>
    <font>
      <name val="Montserrat"/>
      <charset val="1"/>
      <family val="0"/>
      <b val="1"/>
      <color rgb="FF0D2849"/>
      <sz val="10"/>
    </font>
    <font>
      <name val="Montserrat"/>
      <charset val="1"/>
      <family val="0"/>
      <color rgb="FF000000"/>
      <sz val="10"/>
    </font>
    <font>
      <name val="Montserrat"/>
      <charset val="1"/>
      <family val="0"/>
      <color rgb="FF0000FF"/>
      <sz val="10"/>
    </font>
    <font>
      <name val="Montserrat"/>
      <charset val="1"/>
      <family val="0"/>
      <color rgb="FF996220"/>
      <sz val="8"/>
    </font>
    <font>
      <name val="Montserrat"/>
      <charset val="1"/>
      <family val="0"/>
      <b val="1"/>
      <color rgb="FF0D2849"/>
      <sz val="14"/>
    </font>
    <font>
      <name val="Montserrat"/>
      <charset val="1"/>
      <family val="0"/>
      <i val="1"/>
      <color rgb="FF996220"/>
      <sz val="9"/>
    </font>
    <font>
      <name val="Montserrat"/>
      <charset val="1"/>
      <family val="0"/>
      <b val="1"/>
      <color rgb="FFFFFFFF"/>
      <sz val="10"/>
    </font>
    <font>
      <name val="Montserrat"/>
      <charset val="1"/>
      <family val="0"/>
      <b val="1"/>
      <color rgb="FF000000"/>
      <sz val="10"/>
    </font>
    <font>
      <name val="Montserrat"/>
      <charset val="1"/>
      <family val="0"/>
      <b val="1"/>
      <color rgb="FF0D2849"/>
      <sz val="12"/>
    </font>
    <font>
      <name val="Montserrat"/>
      <charset val="1"/>
      <family val="0"/>
      <i val="1"/>
      <color rgb="FF595959"/>
      <sz val="9"/>
    </font>
    <font>
      <name val="Montserrat"/>
      <charset val="1"/>
      <family val="0"/>
      <color rgb="FF595959"/>
      <sz val="10"/>
    </font>
    <font>
      <name val="Montserrat"/>
      <charset val="1"/>
      <family val="0"/>
      <color rgb="FF595959"/>
      <sz val="9"/>
    </font>
  </fonts>
  <fills count="5">
    <fill>
      <patternFill/>
    </fill>
    <fill>
      <patternFill patternType="gray125"/>
    </fill>
    <fill>
      <patternFill patternType="solid">
        <fgColor rgb="FFFFF2CC"/>
        <bgColor rgb="FFFFFFFF"/>
      </patternFill>
    </fill>
    <fill>
      <patternFill patternType="solid">
        <fgColor rgb="FF0D2849"/>
        <bgColor rgb="FF333333"/>
      </patternFill>
    </fill>
    <fill>
      <patternFill patternType="solid">
        <fgColor rgb="FFF6C882"/>
        <bgColor rgb="FFC0C0C0"/>
      </patternFill>
    </fill>
  </fills>
  <borders count="6">
    <border>
      <left/>
      <right/>
      <top/>
      <bottom/>
      <diagonal/>
    </border>
    <border>
      <left style="thin">
        <color rgb="FFCBD1D7"/>
      </left>
      <right style="thin">
        <color rgb="FFCBD1D7"/>
      </right>
      <top style="thin">
        <color rgb="FFCBD1D7"/>
      </top>
      <bottom style="thin">
        <color rgb="FFCBD1D7"/>
      </bottom>
      <diagonal/>
    </border>
    <border>
      <left/>
      <right/>
      <top style="thin">
        <color rgb="FFCBD1D7"/>
      </top>
      <bottom/>
      <diagonal/>
    </border>
    <border>
      <left/>
      <right style="thin">
        <color rgb="FFCBD1D7"/>
      </right>
      <top style="thin">
        <color rgb="FFCBD1D7"/>
      </top>
      <bottom/>
      <diagonal/>
    </border>
    <border>
      <left/>
      <right style="thin">
        <color rgb="FFCBD1D7"/>
      </right>
      <top style="thin">
        <color rgb="FFCBD1D7"/>
      </top>
      <bottom style="thin">
        <color rgb="FFCBD1D7"/>
      </bottom>
      <diagonal/>
    </border>
    <border>
      <left/>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1">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xf>
    <xf numFmtId="0" fontId="8" fillId="2" borderId="1"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general" vertical="bottom"/>
    </xf>
    <xf numFmtId="0" fontId="12" fillId="3" borderId="1" applyAlignment="1" pivotButton="0" quotePrefix="0" xfId="0">
      <alignment horizontal="center" vertical="center" wrapText="1"/>
    </xf>
    <xf numFmtId="0" fontId="7" fillId="0" borderId="1" applyAlignment="1" pivotButton="0" quotePrefix="0" xfId="0">
      <alignment horizontal="general" vertical="top" wrapText="1"/>
    </xf>
    <xf numFmtId="164" fontId="7" fillId="0" borderId="1" applyAlignment="1" pivotButton="0" quotePrefix="0" xfId="0">
      <alignment horizontal="general" vertical="top" wrapText="1"/>
    </xf>
    <xf numFmtId="0" fontId="13" fillId="4" borderId="1" applyAlignment="1" pivotButton="0" quotePrefix="0" xfId="0">
      <alignment horizontal="general" vertical="top" wrapText="1"/>
    </xf>
    <xf numFmtId="0" fontId="7" fillId="4" borderId="1" applyAlignment="1" pivotButton="0" quotePrefix="0" xfId="0">
      <alignment horizontal="general" vertical="top" wrapText="1"/>
    </xf>
    <xf numFmtId="164" fontId="13" fillId="4" borderId="1" applyAlignment="1" pivotButton="0" quotePrefix="0" xfId="0">
      <alignment horizontal="general" vertical="top" wrapText="1"/>
    </xf>
    <xf numFmtId="0" fontId="14" fillId="0" borderId="0" applyAlignment="1" pivotButton="0" quotePrefix="0" xfId="0">
      <alignment horizontal="general" vertical="bottom"/>
    </xf>
    <xf numFmtId="0" fontId="13" fillId="0" borderId="1" applyAlignment="1" pivotButton="0" quotePrefix="0" xfId="0">
      <alignment horizontal="general" vertical="top" wrapText="1"/>
    </xf>
    <xf numFmtId="164" fontId="13" fillId="0" borderId="1" applyAlignment="1" pivotButton="0" quotePrefix="0" xfId="0">
      <alignment horizontal="general" vertical="top" wrapText="1"/>
    </xf>
    <xf numFmtId="165" fontId="13" fillId="0" borderId="1" applyAlignment="1" pivotButton="0" quotePrefix="0" xfId="0">
      <alignment horizontal="general" vertical="top" wrapText="1"/>
    </xf>
    <xf numFmtId="166" fontId="13" fillId="0" borderId="1" applyAlignment="1" pivotButton="0" quotePrefix="0" xfId="0">
      <alignment horizontal="general" vertical="top" wrapText="1"/>
    </xf>
    <xf numFmtId="0" fontId="15" fillId="0" borderId="0" applyAlignment="1" pivotButton="0" quotePrefix="0" xfId="0">
      <alignment horizontal="general" vertical="bottom"/>
    </xf>
    <xf numFmtId="0" fontId="8" fillId="2" borderId="1" applyAlignment="1" pivotButton="0" quotePrefix="0" xfId="0">
      <alignment horizontal="general" vertical="top"/>
    </xf>
    <xf numFmtId="0" fontId="16" fillId="0" borderId="1" applyAlignment="1" pivotButton="0" quotePrefix="0" xfId="0">
      <alignment horizontal="general" vertical="top" wrapText="1"/>
    </xf>
    <xf numFmtId="1" fontId="8" fillId="2" borderId="1" applyAlignment="1" pivotButton="0" quotePrefix="0" xfId="0">
      <alignment horizontal="general" vertical="top"/>
    </xf>
    <xf numFmtId="165" fontId="8" fillId="2" borderId="1" applyAlignment="1" pivotButton="0" quotePrefix="0" xfId="0">
      <alignment horizontal="general" vertical="top"/>
    </xf>
    <xf numFmtId="166" fontId="8" fillId="2" borderId="1" applyAlignment="1" pivotButton="0" quotePrefix="0" xfId="0">
      <alignment horizontal="general" vertical="top"/>
    </xf>
    <xf numFmtId="9" fontId="8" fillId="2" borderId="1" applyAlignment="1" pivotButton="0" quotePrefix="0" xfId="0">
      <alignment horizontal="general" vertical="top"/>
    </xf>
    <xf numFmtId="0" fontId="6" fillId="0" borderId="0" applyAlignment="1" pivotButton="0" quotePrefix="0" xfId="0">
      <alignment horizontal="general" vertical="bottom"/>
    </xf>
    <xf numFmtId="0" fontId="13" fillId="0" borderId="1" applyAlignment="1" pivotButton="0" quotePrefix="0" xfId="0">
      <alignment horizontal="center" vertical="center" wrapText="1"/>
    </xf>
    <xf numFmtId="0" fontId="14" fillId="0" borderId="0" applyAlignment="1" pivotButton="0" quotePrefix="0" xfId="0">
      <alignment horizontal="general" vertical="bottom"/>
    </xf>
    <xf numFmtId="49" fontId="8" fillId="2" borderId="1" applyAlignment="1" pivotButton="0" quotePrefix="0" xfId="0">
      <alignment horizontal="general" vertical="top"/>
    </xf>
    <xf numFmtId="164" fontId="8" fillId="2" borderId="1" applyAlignment="1" pivotButton="0" quotePrefix="0" xfId="0">
      <alignment horizontal="general" vertical="top"/>
    </xf>
    <xf numFmtId="0" fontId="17" fillId="0" borderId="0" applyAlignment="1" pivotButton="0" quotePrefix="0" xfId="0">
      <alignment horizontal="general" vertical="top" wrapText="1"/>
    </xf>
    <xf numFmtId="0" fontId="13" fillId="0" borderId="0" applyAlignment="1" pivotButton="0" quotePrefix="0" xfId="0">
      <alignment horizontal="general" vertical="bottom"/>
    </xf>
    <xf numFmtId="0" fontId="17" fillId="0" borderId="0" applyAlignment="1" pivotButton="0" quotePrefix="0" xfId="0">
      <alignment horizontal="general" vertical="bottom"/>
    </xf>
    <xf numFmtId="0" fontId="7" fillId="0" borderId="0" applyAlignment="1" pivotButton="0" quotePrefix="0" xfId="0">
      <alignment horizontal="general" vertical="bottom"/>
    </xf>
    <xf numFmtId="3" fontId="8" fillId="2" borderId="1" applyAlignment="1" pivotButton="0" quotePrefix="0" xfId="0">
      <alignment horizontal="general" vertical="top"/>
    </xf>
    <xf numFmtId="0" fontId="8" fillId="2"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xf>
    <xf numFmtId="0" fontId="8" fillId="2" borderId="1"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general" vertical="bottom"/>
    </xf>
    <xf numFmtId="0" fontId="12" fillId="3" borderId="1" applyAlignment="1" pivotButton="0" quotePrefix="0" xfId="0">
      <alignment horizontal="center" vertical="center" wrapText="1"/>
    </xf>
    <xf numFmtId="0" fontId="7" fillId="0" borderId="1" applyAlignment="1" pivotButton="0" quotePrefix="0" xfId="0">
      <alignment horizontal="general" vertical="top" wrapText="1"/>
    </xf>
    <xf numFmtId="164" fontId="7" fillId="0" borderId="1" applyAlignment="1" pivotButton="0" quotePrefix="0" xfId="0">
      <alignment horizontal="general" vertical="top" wrapText="1"/>
    </xf>
    <xf numFmtId="0" fontId="13" fillId="4" borderId="1" applyAlignment="1" pivotButton="0" quotePrefix="0" xfId="0">
      <alignment horizontal="general" vertical="top" wrapText="1"/>
    </xf>
    <xf numFmtId="0" fontId="7" fillId="4" borderId="1" applyAlignment="1" pivotButton="0" quotePrefix="0" xfId="0">
      <alignment horizontal="general" vertical="top" wrapText="1"/>
    </xf>
    <xf numFmtId="164" fontId="13" fillId="4" borderId="1" applyAlignment="1" pivotButton="0" quotePrefix="0" xfId="0">
      <alignment horizontal="general" vertical="top" wrapText="1"/>
    </xf>
    <xf numFmtId="0" fontId="14" fillId="0" borderId="0" applyAlignment="1" pivotButton="0" quotePrefix="0" xfId="0">
      <alignment horizontal="general" vertical="bottom"/>
    </xf>
    <xf numFmtId="0" fontId="13" fillId="0" borderId="1" applyAlignment="1" pivotButton="0" quotePrefix="0" xfId="0">
      <alignment horizontal="general" vertical="top" wrapText="1"/>
    </xf>
    <xf numFmtId="164" fontId="13" fillId="0" borderId="1" applyAlignment="1" pivotButton="0" quotePrefix="0" xfId="0">
      <alignment horizontal="general" vertical="top" wrapText="1"/>
    </xf>
    <xf numFmtId="0" fontId="0" fillId="0" borderId="4" pivotButton="0" quotePrefix="0" xfId="0"/>
    <xf numFmtId="165" fontId="13" fillId="0" borderId="1" applyAlignment="1" pivotButton="0" quotePrefix="0" xfId="0">
      <alignment horizontal="general" vertical="top" wrapText="1"/>
    </xf>
    <xf numFmtId="166" fontId="13" fillId="0" borderId="1" applyAlignment="1" pivotButton="0" quotePrefix="0" xfId="0">
      <alignment horizontal="general" vertical="top" wrapText="1"/>
    </xf>
    <xf numFmtId="0" fontId="15" fillId="0" borderId="0" applyAlignment="1" pivotButton="0" quotePrefix="0" xfId="0">
      <alignment horizontal="general" vertical="bottom"/>
    </xf>
    <xf numFmtId="0" fontId="8" fillId="2" borderId="1" applyAlignment="1" pivotButton="0" quotePrefix="0" xfId="0">
      <alignment horizontal="general" vertical="top"/>
    </xf>
    <xf numFmtId="0" fontId="16" fillId="0" borderId="1" applyAlignment="1" pivotButton="0" quotePrefix="0" xfId="0">
      <alignment horizontal="general" vertical="top" wrapText="1"/>
    </xf>
    <xf numFmtId="1" fontId="8" fillId="2" borderId="1" applyAlignment="1" pivotButton="0" quotePrefix="0" xfId="0">
      <alignment horizontal="general" vertical="top"/>
    </xf>
    <xf numFmtId="165" fontId="8" fillId="2" borderId="1" applyAlignment="1" pivotButton="0" quotePrefix="0" xfId="0">
      <alignment horizontal="general" vertical="top"/>
    </xf>
    <xf numFmtId="166" fontId="8" fillId="2" borderId="1" applyAlignment="1" pivotButton="0" quotePrefix="0" xfId="0">
      <alignment horizontal="general" vertical="top"/>
    </xf>
    <xf numFmtId="9" fontId="8" fillId="2" borderId="1" applyAlignment="1" pivotButton="0" quotePrefix="0" xfId="0">
      <alignment horizontal="general" vertical="top"/>
    </xf>
    <xf numFmtId="0" fontId="6" fillId="0" borderId="0" applyAlignment="1" pivotButton="0" quotePrefix="0" xfId="0">
      <alignment horizontal="general" vertical="bottom"/>
    </xf>
    <xf numFmtId="0" fontId="13" fillId="0" borderId="1" applyAlignment="1" pivotButton="0" quotePrefix="0" xfId="0">
      <alignment horizontal="center" vertical="center" wrapText="1"/>
    </xf>
    <xf numFmtId="49" fontId="8" fillId="2" borderId="1" applyAlignment="1" pivotButton="0" quotePrefix="0" xfId="0">
      <alignment horizontal="general" vertical="top"/>
    </xf>
    <xf numFmtId="164" fontId="8" fillId="2" borderId="1" applyAlignment="1" pivotButton="0" quotePrefix="0" xfId="0">
      <alignment horizontal="general" vertical="top"/>
    </xf>
    <xf numFmtId="0" fontId="17" fillId="0" borderId="0" applyAlignment="1" pivotButton="0" quotePrefix="0" xfId="0">
      <alignment horizontal="general" vertical="top" wrapText="1"/>
    </xf>
    <xf numFmtId="0" fontId="13" fillId="0" borderId="0" applyAlignment="1" pivotButton="0" quotePrefix="0" xfId="0">
      <alignment horizontal="general" vertical="bottom"/>
    </xf>
    <xf numFmtId="0" fontId="17" fillId="0" borderId="0" applyAlignment="1" pivotButton="0" quotePrefix="0" xfId="0">
      <alignment horizontal="general" vertical="bottom"/>
    </xf>
    <xf numFmtId="0" fontId="7" fillId="0" borderId="0" applyAlignment="1" pivotButton="0" quotePrefix="0" xfId="0">
      <alignment horizontal="general" vertical="bottom"/>
    </xf>
    <xf numFmtId="3" fontId="8" fillId="2" borderId="1" applyAlignment="1" pivotButton="0" quotePrefix="0" xfId="0">
      <alignment horizontal="general" vertical="top"/>
    </xf>
    <xf numFmtId="0" fontId="0" fillId="0" borderId="5" pivotButton="0" quotePrefix="0" xfId="0"/>
    <xf numFmtId="0" fontId="8" fillId="2"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2CC"/>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595959"/>
      <rgbColor rgb="FF969696"/>
      <rgbColor rgb="FF0D2849"/>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0</colOff>
      <row>0</row>
      <rowOff>0</rowOff>
    </from>
    <to>
      <col>1</col>
      <colOff>738360</colOff>
      <row>0</row>
      <rowOff>551880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571120" cy="55188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A1:F40"/>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40" min="1" max="1"/>
    <col width="95" customWidth="1" style="40" min="2" max="2"/>
  </cols>
  <sheetData>
    <row r="1" ht="48" customHeight="1" s="41"/>
    <row r="2"/>
    <row r="3"/>
    <row r="4" ht="21.75" customHeight="1" s="41">
      <c r="A4" s="42" t="inlineStr">
        <is>
          <t>Program Business Case and TCO</t>
        </is>
      </c>
    </row>
    <row r="5" ht="15" customHeight="1" s="41">
      <c r="A5" s="43" t="inlineStr">
        <is>
          <t>Any program or initiative  |  5-year view  |  SIG Template v1.3</t>
        </is>
      </c>
    </row>
    <row r="6" ht="15" customHeight="1" s="41">
      <c r="C6" s="40" t="n"/>
      <c r="D6" s="40" t="n"/>
      <c r="E6" s="40" t="n"/>
      <c r="F6" s="40" t="n"/>
    </row>
    <row r="7" ht="73.5" customHeight="1" s="41">
      <c r="A7" s="44" t="inlineStr">
        <is>
          <t>Quick start</t>
        </is>
      </c>
      <c r="B7" s="45" t="inlineStr">
        <is>
          <t>1. Fill in the Inputs tab (program name, first year, discount rate).
2. Enter annual amounts on Costs (three sections) and Benefits, with a source for every line.
3. Review the Summary and the Lean Business Case with Finance before your Portfolio Go/No-Go.</t>
        </is>
      </c>
      <c r="C7" s="40" t="n"/>
      <c r="D7" s="40" t="n"/>
      <c r="E7" s="40" t="n"/>
      <c r="F7" s="40" t="n"/>
    </row>
    <row r="8" ht="31.5" customHeight="1" s="41">
      <c r="A8" s="44" t="inlineStr">
        <is>
          <t>Good to know</t>
        </is>
      </c>
      <c r="B8" s="45" t="inlineStr">
        <is>
          <t>The template ships blank on purpose: every figure should come from your own contracts, quotes and Finance. The CapEx % input is a placeholder for Finance to set per accounting policy.</t>
        </is>
      </c>
      <c r="C8" s="40" t="n"/>
      <c r="D8" s="40" t="n"/>
      <c r="E8" s="40" t="n"/>
      <c r="F8" s="40" t="n"/>
    </row>
    <row r="9" ht="15" customHeight="1" s="41">
      <c r="A9" s="46" t="inlineStr">
        <is>
          <t>Legend</t>
        </is>
      </c>
      <c r="B9" s="47" t="inlineStr">
        <is>
          <t>Input cell example</t>
        </is>
      </c>
      <c r="C9" s="40" t="n"/>
      <c r="D9" s="40" t="n"/>
      <c r="E9" s="40" t="n"/>
      <c r="F9" s="40" t="n"/>
    </row>
    <row r="10" ht="15" customHeight="1" s="41">
      <c r="C10" s="40" t="n"/>
      <c r="D10" s="40" t="n"/>
      <c r="E10" s="40" t="n"/>
      <c r="F10" s="40" t="n"/>
    </row>
    <row r="11" ht="15" customHeight="1" s="41">
      <c r="A11" s="48" t="inlineStr">
        <is>
          <t>© 2026 Stephens Insight Group LLC. Capital In. Value Out.  |  stephensinsightgroup.com</t>
        </is>
      </c>
      <c r="C11" s="40" t="n"/>
      <c r="D11" s="40" t="n"/>
      <c r="E11" s="40" t="n"/>
      <c r="F11" s="40" t="n"/>
    </row>
    <row r="12" ht="15" customHeight="1" s="41">
      <c r="C12" s="40" t="n"/>
      <c r="D12" s="40" t="n"/>
      <c r="E12" s="40" t="n"/>
      <c r="F12" s="40" t="n"/>
    </row>
    <row r="13" ht="15" customHeight="1" s="41">
      <c r="C13" s="40" t="n"/>
      <c r="D13" s="40" t="n"/>
      <c r="E13" s="40" t="n"/>
      <c r="F13" s="40" t="n"/>
    </row>
    <row r="14" ht="15" customHeight="1" s="41">
      <c r="C14" s="40" t="n"/>
      <c r="D14" s="40" t="n"/>
      <c r="E14" s="40" t="n"/>
      <c r="F14" s="40" t="n"/>
    </row>
    <row r="15" ht="15" customHeight="1" s="41">
      <c r="C15" s="40" t="n"/>
      <c r="D15" s="40" t="n"/>
      <c r="E15" s="40" t="n"/>
      <c r="F15" s="40" t="n"/>
    </row>
    <row r="16" ht="15" customHeight="1" s="41">
      <c r="C16" s="40" t="n"/>
      <c r="D16" s="40" t="n"/>
      <c r="E16" s="40" t="n"/>
      <c r="F16" s="40" t="n"/>
    </row>
    <row r="17" ht="15" customHeight="1" s="41">
      <c r="C17" s="40" t="n"/>
      <c r="D17" s="40" t="n"/>
      <c r="E17" s="40" t="n"/>
      <c r="F17" s="40" t="n"/>
    </row>
    <row r="18" ht="15" customHeight="1" s="41">
      <c r="C18" s="40" t="n"/>
      <c r="D18" s="40" t="n"/>
      <c r="E18" s="40" t="n"/>
      <c r="F18" s="40" t="n"/>
    </row>
    <row r="19" ht="15" customHeight="1" s="41">
      <c r="C19" s="40" t="n"/>
      <c r="D19" s="40" t="n"/>
      <c r="E19" s="40" t="n"/>
      <c r="F19" s="40" t="n"/>
    </row>
    <row r="20" ht="15" customHeight="1" s="41">
      <c r="C20" s="40" t="n"/>
      <c r="D20" s="40" t="n"/>
      <c r="E20" s="40" t="n"/>
      <c r="F20" s="40" t="n"/>
    </row>
    <row r="21" ht="15" customHeight="1" s="41">
      <c r="C21" s="40" t="n"/>
      <c r="D21" s="40" t="n"/>
      <c r="E21" s="40" t="n"/>
      <c r="F21" s="40" t="n"/>
    </row>
    <row r="22" ht="15" customHeight="1" s="41">
      <c r="C22" s="40" t="n"/>
      <c r="D22" s="40" t="n"/>
      <c r="E22" s="40" t="n"/>
      <c r="F22" s="40" t="n"/>
    </row>
    <row r="23" ht="15" customHeight="1" s="41">
      <c r="C23" s="40" t="n"/>
      <c r="D23" s="40" t="n"/>
      <c r="E23" s="40" t="n"/>
      <c r="F23" s="40" t="n"/>
    </row>
    <row r="24" ht="15" customHeight="1" s="41">
      <c r="C24" s="40" t="n"/>
      <c r="D24" s="40" t="n"/>
      <c r="E24" s="40" t="n"/>
      <c r="F24" s="40" t="n"/>
    </row>
    <row r="25" ht="15" customHeight="1" s="41">
      <c r="C25" s="40" t="n"/>
      <c r="D25" s="40" t="n"/>
      <c r="E25" s="40" t="n"/>
      <c r="F25" s="40" t="n"/>
    </row>
    <row r="26" ht="15" customHeight="1" s="41">
      <c r="C26" s="40" t="n"/>
      <c r="D26" s="40" t="n"/>
      <c r="E26" s="40" t="n"/>
      <c r="F26" s="40" t="n"/>
    </row>
    <row r="27" ht="15" customHeight="1" s="41">
      <c r="C27" s="40" t="n"/>
      <c r="D27" s="40" t="n"/>
      <c r="E27" s="40" t="n"/>
      <c r="F27" s="40" t="n"/>
    </row>
    <row r="28" ht="15" customHeight="1" s="41">
      <c r="C28" s="40" t="n"/>
      <c r="D28" s="40" t="n"/>
      <c r="E28" s="40" t="n"/>
      <c r="F28" s="40" t="n"/>
    </row>
    <row r="29" ht="15" customHeight="1" s="41">
      <c r="C29" s="40" t="n"/>
      <c r="D29" s="40" t="n"/>
      <c r="E29" s="40" t="n"/>
      <c r="F29" s="40" t="n"/>
    </row>
    <row r="30" ht="15" customHeight="1" s="41">
      <c r="C30" s="40" t="n"/>
      <c r="D30" s="40" t="n"/>
      <c r="E30" s="40" t="n"/>
      <c r="F30" s="40" t="n"/>
    </row>
    <row r="31" ht="15" customHeight="1" s="41">
      <c r="C31" s="40" t="n"/>
      <c r="D31" s="40" t="n"/>
      <c r="E31" s="40" t="n"/>
      <c r="F31" s="40" t="n"/>
    </row>
    <row r="32" ht="15" customHeight="1" s="41">
      <c r="C32" s="40" t="n"/>
      <c r="D32" s="40" t="n"/>
      <c r="E32" s="40" t="n"/>
      <c r="F32" s="40" t="n"/>
    </row>
    <row r="33" ht="15" customHeight="1" s="41">
      <c r="C33" s="40" t="n"/>
      <c r="D33" s="40" t="n"/>
      <c r="E33" s="40" t="n"/>
      <c r="F33" s="40" t="n"/>
    </row>
    <row r="34" ht="15" customHeight="1" s="41">
      <c r="C34" s="40" t="n"/>
      <c r="D34" s="40" t="n"/>
      <c r="E34" s="40" t="n"/>
      <c r="F34" s="40" t="n"/>
    </row>
    <row r="35" ht="15" customHeight="1" s="41">
      <c r="C35" s="40" t="n"/>
      <c r="D35" s="40" t="n"/>
      <c r="E35" s="40" t="n"/>
      <c r="F35" s="40" t="n"/>
    </row>
    <row r="36" ht="15" customHeight="1" s="41">
      <c r="C36" s="40" t="n"/>
      <c r="D36" s="40" t="n"/>
      <c r="E36" s="40" t="n"/>
      <c r="F36" s="40" t="n"/>
    </row>
    <row r="37" ht="15" customHeight="1" s="41">
      <c r="C37" s="40" t="n"/>
      <c r="D37" s="40" t="n"/>
      <c r="E37" s="40" t="n"/>
      <c r="F37" s="40" t="n"/>
    </row>
    <row r="38" ht="15" customHeight="1" s="41">
      <c r="C38" s="40" t="n"/>
      <c r="D38" s="40" t="n"/>
      <c r="E38" s="40" t="n"/>
      <c r="F38" s="40" t="n"/>
    </row>
    <row r="39" ht="15" customHeight="1" s="41">
      <c r="C39" s="40" t="n"/>
      <c r="D39" s="40" t="n"/>
      <c r="E39" s="40" t="n"/>
      <c r="F39" s="40" t="n"/>
    </row>
    <row r="40" ht="15" customHeight="1" s="41">
      <c r="C40" s="40" t="n"/>
      <c r="D40" s="40" t="n"/>
      <c r="E40" s="40" t="n"/>
      <c r="F40" s="40"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H2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6" customWidth="1" style="40" min="1" max="1"/>
    <col width="4" customWidth="1" style="40" min="2" max="2"/>
    <col width="15" customWidth="1" style="40" min="3" max="7"/>
    <col width="17" customWidth="1" style="40" min="8" max="8"/>
  </cols>
  <sheetData>
    <row r="1" ht="17.25" customHeight="1" s="41">
      <c r="A1" s="49">
        <f>"Business Case Summary: "&amp;IF(Inputs!B2="","[Program name]",Inputs!B2)</f>
        <v/>
      </c>
    </row>
    <row r="2" ht="15" customHeight="1" s="41">
      <c r="A2" s="50" t="inlineStr">
        <is>
          <t>All values calculate from the input tabs. Do not type in this sheet.</t>
        </is>
      </c>
    </row>
    <row r="3"/>
    <row r="4" ht="30" customHeight="1" s="41">
      <c r="A4" s="51" t="inlineStr">
        <is>
          <t>Line</t>
        </is>
      </c>
      <c r="B4" s="51" t="n"/>
      <c r="C4" s="51">
        <f>Inputs!A12</f>
        <v/>
      </c>
      <c r="D4" s="51">
        <f>Inputs!B12</f>
        <v/>
      </c>
      <c r="E4" s="51">
        <f>Inputs!C12</f>
        <v/>
      </c>
      <c r="F4" s="51">
        <f>Inputs!D12</f>
        <v/>
      </c>
      <c r="G4" s="51">
        <f>Inputs!E12</f>
        <v/>
      </c>
      <c r="H4" s="51" t="inlineStr">
        <is>
          <t>5-Year Total</t>
        </is>
      </c>
    </row>
    <row r="5" ht="15" customHeight="1" s="41">
      <c r="A5" s="52" t="inlineStr">
        <is>
          <t>Status quo cost (do nothing)</t>
        </is>
      </c>
      <c r="B5" s="52" t="n"/>
      <c r="C5" s="53">
        <f>Costs!C13</f>
        <v/>
      </c>
      <c r="D5" s="53">
        <f>Costs!D13</f>
        <v/>
      </c>
      <c r="E5" s="53">
        <f>Costs!E13</f>
        <v/>
      </c>
      <c r="F5" s="53">
        <f>Costs!F13</f>
        <v/>
      </c>
      <c r="G5" s="53">
        <f>Costs!G13</f>
        <v/>
      </c>
      <c r="H5" s="53">
        <f>SUM(C5:G5)</f>
        <v/>
      </c>
    </row>
    <row r="6" ht="15" customHeight="1" s="41">
      <c r="A6" s="52" t="inlineStr">
        <is>
          <t>Current-state cost during transition</t>
        </is>
      </c>
      <c r="B6" s="52" t="n"/>
      <c r="C6" s="53">
        <f>Costs!C16</f>
        <v/>
      </c>
      <c r="D6" s="53">
        <f>Costs!D16</f>
        <v/>
      </c>
      <c r="E6" s="53">
        <f>Costs!E16</f>
        <v/>
      </c>
      <c r="F6" s="53">
        <f>Costs!F16</f>
        <v/>
      </c>
      <c r="G6" s="53">
        <f>Costs!G16</f>
        <v/>
      </c>
      <c r="H6" s="53">
        <f>SUM(C6:G6)</f>
        <v/>
      </c>
    </row>
    <row r="7" ht="15" customHeight="1" s="41">
      <c r="A7" s="52" t="inlineStr">
        <is>
          <t>Future-state run cost</t>
        </is>
      </c>
      <c r="B7" s="52" t="n"/>
      <c r="C7" s="53">
        <f>Costs!C31</f>
        <v/>
      </c>
      <c r="D7" s="53">
        <f>Costs!D31</f>
        <v/>
      </c>
      <c r="E7" s="53">
        <f>Costs!E31</f>
        <v/>
      </c>
      <c r="F7" s="53">
        <f>Costs!F31</f>
        <v/>
      </c>
      <c r="G7" s="53">
        <f>Costs!G31</f>
        <v/>
      </c>
      <c r="H7" s="53">
        <f>SUM(C7:G7)</f>
        <v/>
      </c>
    </row>
    <row r="8" ht="15" customHeight="1" s="41">
      <c r="A8" s="52" t="inlineStr">
        <is>
          <t>One-time program cost (incl. contingency)</t>
        </is>
      </c>
      <c r="B8" s="52" t="n"/>
      <c r="C8" s="53">
        <f>Costs!C50</f>
        <v/>
      </c>
      <c r="D8" s="53">
        <f>Costs!D50</f>
        <v/>
      </c>
      <c r="E8" s="53">
        <f>Costs!E50</f>
        <v/>
      </c>
      <c r="F8" s="53">
        <f>Costs!F50</f>
        <v/>
      </c>
      <c r="G8" s="53">
        <f>Costs!G50</f>
        <v/>
      </c>
      <c r="H8" s="53">
        <f>SUM(C8:G8)</f>
        <v/>
      </c>
    </row>
    <row r="9" ht="15" customHeight="1" s="41">
      <c r="A9" s="54" t="inlineStr">
        <is>
          <t>Total program scenario cost</t>
        </is>
      </c>
      <c r="B9" s="55" t="n"/>
      <c r="C9" s="56">
        <f>C6+C7+C8</f>
        <v/>
      </c>
      <c r="D9" s="56">
        <f>D6+D7+D8</f>
        <v/>
      </c>
      <c r="E9" s="56">
        <f>E6+E7+E8</f>
        <v/>
      </c>
      <c r="F9" s="56">
        <f>F6+F7+F8</f>
        <v/>
      </c>
      <c r="G9" s="56">
        <f>G6+G7+G8</f>
        <v/>
      </c>
      <c r="H9" s="56">
        <f>SUM(C9:G9)</f>
        <v/>
      </c>
    </row>
    <row r="10" ht="15" customHeight="1" s="41">
      <c r="A10" s="52" t="inlineStr">
        <is>
          <t>Cost savings vs status quo (net of one-time costs)</t>
        </is>
      </c>
      <c r="B10" s="52" t="n"/>
      <c r="C10" s="53">
        <f>C5-C9</f>
        <v/>
      </c>
      <c r="D10" s="53">
        <f>D5-D9</f>
        <v/>
      </c>
      <c r="E10" s="53">
        <f>E5-E9</f>
        <v/>
      </c>
      <c r="F10" s="53">
        <f>F5-F9</f>
        <v/>
      </c>
      <c r="G10" s="53">
        <f>G5-G9</f>
        <v/>
      </c>
      <c r="H10" s="53">
        <f>SUM(C10:G10)</f>
        <v/>
      </c>
    </row>
    <row r="11" ht="15" customHeight="1" s="41">
      <c r="A11" s="52" t="inlineStr">
        <is>
          <t>Quantified benefits</t>
        </is>
      </c>
      <c r="B11" s="52" t="n"/>
      <c r="C11" s="53">
        <f>Benefits!C13</f>
        <v/>
      </c>
      <c r="D11" s="53">
        <f>Benefits!D13</f>
        <v/>
      </c>
      <c r="E11" s="53">
        <f>Benefits!E13</f>
        <v/>
      </c>
      <c r="F11" s="53">
        <f>Benefits!F13</f>
        <v/>
      </c>
      <c r="G11" s="53">
        <f>Benefits!G13</f>
        <v/>
      </c>
      <c r="H11" s="53">
        <f>SUM(C11:G11)</f>
        <v/>
      </c>
    </row>
    <row r="12" ht="15" customHeight="1" s="41">
      <c r="A12" s="54" t="inlineStr">
        <is>
          <t>Net benefit</t>
        </is>
      </c>
      <c r="B12" s="55" t="n"/>
      <c r="C12" s="56">
        <f>C10+C11</f>
        <v/>
      </c>
      <c r="D12" s="56">
        <f>D10+D11</f>
        <v/>
      </c>
      <c r="E12" s="56">
        <f>E10+E11</f>
        <v/>
      </c>
      <c r="F12" s="56">
        <f>F10+F11</f>
        <v/>
      </c>
      <c r="G12" s="56">
        <f>G10+G11</f>
        <v/>
      </c>
      <c r="H12" s="56">
        <f>SUM(C12:G12)</f>
        <v/>
      </c>
    </row>
    <row r="13" ht="15" customHeight="1" s="41">
      <c r="A13" s="54" t="inlineStr">
        <is>
          <t>Cumulative net benefit</t>
        </is>
      </c>
      <c r="B13" s="55" t="n"/>
      <c r="C13" s="56">
        <f>C12</f>
        <v/>
      </c>
      <c r="D13" s="56">
        <f>C13+D12</f>
        <v/>
      </c>
      <c r="E13" s="56">
        <f>D13+E12</f>
        <v/>
      </c>
      <c r="F13" s="56">
        <f>E13+F12</f>
        <v/>
      </c>
      <c r="G13" s="56">
        <f>F13+G12</f>
        <v/>
      </c>
      <c r="H13" s="56">
        <f>G13</f>
        <v/>
      </c>
    </row>
    <row r="14"/>
    <row r="15" hidden="1" ht="15" customHeight="1" s="41">
      <c r="C15" s="40">
        <f>IF(C13&gt;=0,1,99)</f>
        <v/>
      </c>
      <c r="D15" s="40">
        <f>IF(D13&gt;=0,2,99)</f>
        <v/>
      </c>
      <c r="E15" s="40">
        <f>IF(E13&gt;=0,3,99)</f>
        <v/>
      </c>
      <c r="F15" s="40">
        <f>IF(F13&gt;=0,4,99)</f>
        <v/>
      </c>
      <c r="G15" s="40">
        <f>IF(G13&gt;=0,5,99)</f>
        <v/>
      </c>
    </row>
    <row r="16"/>
    <row r="17" ht="15" customHeight="1" s="41">
      <c r="A17" s="57" t="inlineStr">
        <is>
          <t>Key metrics</t>
        </is>
      </c>
    </row>
    <row r="18" ht="15" customHeight="1" s="41">
      <c r="A18" s="58" t="inlineStr">
        <is>
          <t>Net present value (NPV)</t>
        </is>
      </c>
      <c r="C18" s="59">
        <f>NPV(Inputs!B4,C12:G12)</f>
        <v/>
      </c>
      <c r="D18" s="60" t="n"/>
    </row>
    <row r="19" ht="15" customHeight="1" s="41">
      <c r="A19" s="58" t="inlineStr">
        <is>
          <t>5-year ROI</t>
        </is>
      </c>
      <c r="C19" s="61">
        <f>IF(H8=0,"Enter inputs",H12/H8)</f>
        <v/>
      </c>
      <c r="D19" s="60" t="n"/>
    </row>
    <row r="20" ht="15" customHeight="1" s="41">
      <c r="A20" s="58" t="inlineStr">
        <is>
          <t>Payback</t>
        </is>
      </c>
      <c r="C20" s="58">
        <f>IF(H8=0,"Enter inputs",IF(MIN(C15:G15)=99,"Not within 5 years",INDEX(C4:G4,MIN(C15:G15))))</f>
        <v/>
      </c>
      <c r="D20" s="60" t="n"/>
    </row>
    <row r="21" ht="15" customHeight="1" s="41">
      <c r="A21" s="58" t="inlineStr">
        <is>
          <t>Key constraint date</t>
        </is>
      </c>
      <c r="C21" s="62">
        <f>IF(Inputs!B5="","Not entered",Inputs!B5)</f>
        <v/>
      </c>
      <c r="D21" s="60" t="n"/>
    </row>
    <row r="22"/>
    <row r="23" ht="15" customHeight="1" s="41">
      <c r="A23" s="63" t="inlineStr">
        <is>
          <t>ROI = 5-year net benefit / 5-year one-time program cost. Confirm definitions with Finance.</t>
        </is>
      </c>
    </row>
    <row r="24" ht="15" customHeight="1" s="41">
      <c r="A24" s="48" t="inlineStr">
        <is>
          <t>© 2026 Stephens Insight Group LLC. Capital In. Value Out.  |  stephensinsightgroup.com</t>
        </is>
      </c>
    </row>
  </sheetData>
  <mergeCells count="4">
    <mergeCell ref="C20:D20"/>
    <mergeCell ref="C19:D19"/>
    <mergeCell ref="C21:D21"/>
    <mergeCell ref="C18:D18"/>
  </mergeCell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worksheet>
</file>

<file path=xl/worksheets/sheet3.xml><?xml version="1.0" encoding="utf-8"?>
<worksheet xmlns="http://schemas.openxmlformats.org/spreadsheetml/2006/main">
  <sheetPr filterMode="0">
    <outlinePr summaryBelow="1" summaryRight="1"/>
    <pageSetUpPr fitToPage="1"/>
  </sheetPr>
  <dimension ref="A1:E1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6" customWidth="1" style="40" min="1" max="1"/>
    <col width="22" customWidth="1" style="40" min="2" max="2"/>
    <col width="60" customWidth="1" style="40" min="3" max="3"/>
    <col width="14" customWidth="1" style="40" min="4" max="5"/>
  </cols>
  <sheetData>
    <row r="1" ht="30" customHeight="1" s="41">
      <c r="A1" s="51" t="inlineStr">
        <is>
          <t>Input</t>
        </is>
      </c>
      <c r="B1" s="51" t="inlineStr">
        <is>
          <t>Value</t>
        </is>
      </c>
      <c r="C1" s="51" t="inlineStr">
        <is>
          <t>Source / Notes</t>
        </is>
      </c>
    </row>
    <row r="2" ht="15" customHeight="1" s="41">
      <c r="A2" s="58" t="inlineStr">
        <is>
          <t>Program name</t>
        </is>
      </c>
      <c r="B2" s="64" t="n"/>
      <c r="C2" s="65" t="inlineStr">
        <is>
          <t>e.g. [Program name]</t>
        </is>
      </c>
    </row>
    <row r="3" ht="15" customHeight="1" s="41">
      <c r="A3" s="58" t="inlineStr">
        <is>
          <t>First fiscal year of analysis (Year 1)</t>
        </is>
      </c>
      <c r="B3" s="66" t="n"/>
      <c r="C3" s="65" t="inlineStr">
        <is>
          <t>Four-digit fiscal year</t>
        </is>
      </c>
    </row>
    <row r="4" ht="15" customHeight="1" s="41">
      <c r="A4" s="58" t="inlineStr">
        <is>
          <t>Discount rate for NPV</t>
        </is>
      </c>
      <c r="B4" s="67" t="n"/>
      <c r="C4" s="65" t="inlineStr">
        <is>
          <t>Provided by Finance (cost of capital / hurdle rate)</t>
        </is>
      </c>
    </row>
    <row r="5" ht="24.75" customHeight="1" s="41">
      <c r="A5" s="58" t="inlineStr">
        <is>
          <t>Key constraint date (contract renewal, regulatory or fiscal deadline)</t>
        </is>
      </c>
      <c r="B5" s="68" t="n"/>
      <c r="C5" s="65" t="inlineStr">
        <is>
          <t>From the date owner; drives the program deadline</t>
        </is>
      </c>
    </row>
    <row r="6" ht="15" customHeight="1" s="41">
      <c r="A6" s="58" t="inlineStr">
        <is>
          <t>Share of one-time costs capitalizable (CapEx %)</t>
        </is>
      </c>
      <c r="B6" s="69" t="n"/>
      <c r="C6" s="65" t="inlineStr">
        <is>
          <t>Set by Finance per accounting policy</t>
        </is>
      </c>
    </row>
    <row r="7" ht="15" customHeight="1" s="41">
      <c r="A7" s="58" t="inlineStr">
        <is>
          <t>Prepared by</t>
        </is>
      </c>
      <c r="B7" s="64" t="n"/>
      <c r="C7" s="65" t="n"/>
    </row>
    <row r="8" ht="15" customHeight="1" s="41">
      <c r="A8" s="58" t="inlineStr">
        <is>
          <t>Date prepared</t>
        </is>
      </c>
      <c r="B8" s="68" t="n"/>
      <c r="C8" s="65" t="n"/>
    </row>
    <row r="9"/>
    <row r="10"/>
    <row r="11" ht="15" customHeight="1" s="41">
      <c r="A11" s="70" t="inlineStr">
        <is>
          <t>Year labels (formula)</t>
        </is>
      </c>
    </row>
    <row r="12" ht="15" customHeight="1" s="41">
      <c r="A12" s="71">
        <f>IF(Inputs!$B$3="","Year 1","FY"&amp;(Inputs!$B$3+0))</f>
        <v/>
      </c>
      <c r="B12" s="71">
        <f>IF(Inputs!$B$3="","Year 2","FY"&amp;(Inputs!$B$3+1))</f>
        <v/>
      </c>
      <c r="C12" s="71">
        <f>IF(Inputs!$B$3="","Year 3","FY"&amp;(Inputs!$B$3+2))</f>
        <v/>
      </c>
      <c r="D12" s="71">
        <f>IF(Inputs!$B$3="","Year 4","FY"&amp;(Inputs!$B$3+3))</f>
        <v/>
      </c>
      <c r="E12" s="71">
        <f>IF(Inputs!$B$3="","Year 5","FY"&amp;(Inputs!$B$3+4))</f>
        <v/>
      </c>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worksheet>
</file>

<file path=xl/worksheets/sheet4.xml><?xml version="1.0" encoding="utf-8"?>
<worksheet xmlns="http://schemas.openxmlformats.org/spreadsheetml/2006/main">
  <sheetPr filterMode="0">
    <outlinePr summaryBelow="1" summaryRight="1"/>
    <pageSetUpPr fitToPage="0"/>
  </sheetPr>
  <dimension ref="A1:H52"/>
  <sheetViews>
    <sheetView showFormulas="0" showGridLines="1"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44" customWidth="1" style="40" min="1" max="1"/>
    <col width="38" customWidth="1" style="40" min="2" max="2"/>
    <col width="15" customWidth="1" style="40" min="3" max="3"/>
    <col width="17" customWidth="1" style="40" min="8" max="8"/>
  </cols>
  <sheetData>
    <row r="1" ht="17.25" customHeight="1" s="41">
      <c r="A1" s="49" t="inlineStr">
        <is>
          <t>Costs</t>
        </is>
      </c>
    </row>
    <row r="2" ht="15" customHeight="1" s="41">
      <c r="A2" s="50" t="inlineStr">
        <is>
          <t>Enter annual amounts in whole dollars and record the source for every line. Three sections: 1. Current state (cost of the status quo), 2. Future-state run costs, 3. One-time program costs.</t>
        </is>
      </c>
    </row>
    <row r="3" ht="15" customHeight="1" s="41">
      <c r="A3" s="57" t="inlineStr">
        <is>
          <t>1. Current state: cost of the status quo</t>
        </is>
      </c>
    </row>
    <row r="4" ht="30" customHeight="1" s="41">
      <c r="A4" s="51" t="inlineStr">
        <is>
          <t>Cost line</t>
        </is>
      </c>
      <c r="B4" s="51" t="inlineStr">
        <is>
          <t>Source / Notes</t>
        </is>
      </c>
      <c r="C4" s="51">
        <f>Inputs!A12</f>
        <v/>
      </c>
      <c r="D4" s="51">
        <f>Inputs!B12</f>
        <v/>
      </c>
      <c r="E4" s="51">
        <f>Inputs!C12</f>
        <v/>
      </c>
      <c r="F4" s="51">
        <f>Inputs!D12</f>
        <v/>
      </c>
      <c r="G4" s="51">
        <f>Inputs!E12</f>
        <v/>
      </c>
      <c r="H4" s="51" t="inlineStr">
        <is>
          <t>5-Year Total</t>
        </is>
      </c>
    </row>
    <row r="5" ht="15" customHeight="1" s="41">
      <c r="A5" s="52" t="inlineStr">
        <is>
          <t>Software licensing / subscriptions</t>
        </is>
      </c>
      <c r="B5" s="72" t="n"/>
      <c r="C5" s="73" t="n"/>
      <c r="D5" s="73" t="n"/>
      <c r="E5" s="73" t="n"/>
      <c r="F5" s="73" t="n"/>
      <c r="G5" s="73" t="n"/>
      <c r="H5" s="53">
        <f>SUM(C5:G5)</f>
        <v/>
      </c>
    </row>
    <row r="6" ht="15" customHeight="1" s="41">
      <c r="A6" s="52" t="inlineStr">
        <is>
          <t>Support and maintenance contracts</t>
        </is>
      </c>
      <c r="B6" s="72" t="n"/>
      <c r="C6" s="73" t="n"/>
      <c r="D6" s="73" t="n"/>
      <c r="E6" s="73" t="n"/>
      <c r="F6" s="73" t="n"/>
      <c r="G6" s="73" t="n"/>
      <c r="H6" s="53">
        <f>SUM(C6:G6)</f>
        <v/>
      </c>
    </row>
    <row r="7" ht="15" customHeight="1" s="41">
      <c r="A7" s="52" t="inlineStr">
        <is>
          <t>Infrastructure, hardware or facilities</t>
        </is>
      </c>
      <c r="B7" s="72" t="n"/>
      <c r="C7" s="73" t="n"/>
      <c r="D7" s="73" t="n"/>
      <c r="E7" s="73" t="n"/>
      <c r="F7" s="73" t="n"/>
      <c r="G7" s="73" t="n"/>
      <c r="H7" s="53">
        <f>SUM(C7:G7)</f>
        <v/>
      </c>
    </row>
    <row r="8" ht="15" customHeight="1" s="41">
      <c r="A8" s="52" t="inlineStr">
        <is>
          <t>Upgrades or refresh required to stay as-is</t>
        </is>
      </c>
      <c r="B8" s="72" t="n"/>
      <c r="C8" s="73" t="n"/>
      <c r="D8" s="73" t="n"/>
      <c r="E8" s="73" t="n"/>
      <c r="F8" s="73" t="n"/>
      <c r="G8" s="73" t="n"/>
      <c r="H8" s="53">
        <f>SUM(C8:G8)</f>
        <v/>
      </c>
    </row>
    <row r="9" ht="15" customHeight="1" s="41">
      <c r="A9" s="52" t="inlineStr">
        <is>
          <t>Staff effort to run the current state</t>
        </is>
      </c>
      <c r="B9" s="72" t="n"/>
      <c r="C9" s="73" t="n"/>
      <c r="D9" s="73" t="n"/>
      <c r="E9" s="73" t="n"/>
      <c r="F9" s="73" t="n"/>
      <c r="G9" s="73" t="n"/>
      <c r="H9" s="53">
        <f>SUM(C9:G9)</f>
        <v/>
      </c>
    </row>
    <row r="10" ht="15" customHeight="1" s="41">
      <c r="A10" s="52" t="inlineStr">
        <is>
          <t>Third-party services and tools</t>
        </is>
      </c>
      <c r="B10" s="72" t="n"/>
      <c r="C10" s="73" t="n"/>
      <c r="D10" s="73" t="n"/>
      <c r="E10" s="73" t="n"/>
      <c r="F10" s="73" t="n"/>
      <c r="G10" s="73" t="n"/>
      <c r="H10" s="53">
        <f>SUM(C10:G10)</f>
        <v/>
      </c>
    </row>
    <row r="11" ht="15" customHeight="1" s="41">
      <c r="A11" s="52" t="inlineStr">
        <is>
          <t>Cost of known problems (rework, errors, delays)</t>
        </is>
      </c>
      <c r="B11" s="72" t="n"/>
      <c r="C11" s="73" t="n"/>
      <c r="D11" s="73" t="n"/>
      <c r="E11" s="73" t="n"/>
      <c r="F11" s="73" t="n"/>
      <c r="G11" s="73" t="n"/>
      <c r="H11" s="53">
        <f>SUM(C11:G11)</f>
        <v/>
      </c>
    </row>
    <row r="12" ht="15" customHeight="1" s="41">
      <c r="A12" s="52" t="inlineStr">
        <is>
          <t>Other status quo cost</t>
        </is>
      </c>
      <c r="B12" s="72" t="n"/>
      <c r="C12" s="73" t="n"/>
      <c r="D12" s="73" t="n"/>
      <c r="E12" s="73" t="n"/>
      <c r="F12" s="73" t="n"/>
      <c r="G12" s="73" t="n"/>
      <c r="H12" s="53">
        <f>SUM(C12:G12)</f>
        <v/>
      </c>
    </row>
    <row r="13" ht="15" customHeight="1" s="41">
      <c r="A13" s="54" t="inlineStr">
        <is>
          <t>Total</t>
        </is>
      </c>
      <c r="B13" s="55" t="n"/>
      <c r="C13" s="56">
        <f>SUM(C5:C12)</f>
        <v/>
      </c>
      <c r="D13" s="56">
        <f>SUM(D5:D12)</f>
        <v/>
      </c>
      <c r="E13" s="56">
        <f>SUM(E5:E12)</f>
        <v/>
      </c>
      <c r="F13" s="56">
        <f>SUM(F5:F12)</f>
        <v/>
      </c>
      <c r="G13" s="56">
        <f>SUM(G5:G12)</f>
        <v/>
      </c>
      <c r="H13" s="56">
        <f>SUM(H5:H12)</f>
        <v/>
      </c>
    </row>
    <row r="14"/>
    <row r="15" ht="30" customHeight="1" s="41">
      <c r="A15" s="70" t="inlineStr">
        <is>
          <t>Share of current-state cost still incurred during transition</t>
        </is>
      </c>
      <c r="B15" s="74" t="inlineStr">
        <is>
          <t>Starts at 100%; reduce as releases replace the current state. Reach 0% once it is fully retired.</t>
        </is>
      </c>
      <c r="C15" s="69" t="n">
        <v>1</v>
      </c>
      <c r="D15" s="69" t="n">
        <v>1</v>
      </c>
      <c r="E15" s="69" t="n">
        <v>1</v>
      </c>
      <c r="F15" s="69" t="n">
        <v>1</v>
      </c>
      <c r="G15" s="69" t="n">
        <v>1</v>
      </c>
    </row>
    <row r="16" ht="15" customHeight="1" s="41">
      <c r="A16" s="75" t="inlineStr">
        <is>
          <t>Current-state cost during transition</t>
        </is>
      </c>
      <c r="C16" s="59">
        <f>C13*C15</f>
        <v/>
      </c>
      <c r="D16" s="59">
        <f>D13*D15</f>
        <v/>
      </c>
      <c r="E16" s="59">
        <f>E13*E15</f>
        <v/>
      </c>
      <c r="F16" s="59">
        <f>F13*F15</f>
        <v/>
      </c>
      <c r="G16" s="59">
        <f>G13*G15</f>
        <v/>
      </c>
      <c r="H16" s="59">
        <f>SUM(C16:G16)</f>
        <v/>
      </c>
    </row>
    <row r="17"/>
    <row r="18"/>
    <row r="19" ht="17.25" customHeight="1" s="41">
      <c r="A19" s="57" t="inlineStr">
        <is>
          <t>2. Future state: ongoing run costs</t>
        </is>
      </c>
    </row>
    <row r="20" ht="15" customHeight="1" s="41">
      <c r="A20" s="50" t="inlineStr">
        <is>
          <t>Enter future-state run costs for the years they are incurred (usually ramping up as releases go live). Use vendor quotes or estimates and note the assumptions.</t>
        </is>
      </c>
    </row>
    <row r="21"/>
    <row r="22" ht="30" customHeight="1" s="41">
      <c r="A22" s="51" t="inlineStr">
        <is>
          <t>Cost line</t>
        </is>
      </c>
      <c r="B22" s="51" t="inlineStr">
        <is>
          <t>Source / Notes</t>
        </is>
      </c>
      <c r="C22" s="51">
        <f>Inputs!A12</f>
        <v/>
      </c>
      <c r="D22" s="51">
        <f>Inputs!B12</f>
        <v/>
      </c>
      <c r="E22" s="51">
        <f>Inputs!C12</f>
        <v/>
      </c>
      <c r="F22" s="51">
        <f>Inputs!D12</f>
        <v/>
      </c>
      <c r="G22" s="51">
        <f>Inputs!E12</f>
        <v/>
      </c>
      <c r="H22" s="51" t="inlineStr">
        <is>
          <t>5-Year Total</t>
        </is>
      </c>
    </row>
    <row r="23" ht="15" customHeight="1" s="41">
      <c r="A23" s="52" t="inlineStr">
        <is>
          <t>Software licensing / subscriptions</t>
        </is>
      </c>
      <c r="B23" s="72" t="n"/>
      <c r="C23" s="73" t="n"/>
      <c r="D23" s="73" t="n"/>
      <c r="E23" s="73" t="n"/>
      <c r="F23" s="73" t="n"/>
      <c r="G23" s="73" t="n"/>
      <c r="H23" s="53">
        <f>SUM(C23:G23)</f>
        <v/>
      </c>
    </row>
    <row r="24" ht="15" customHeight="1" s="41">
      <c r="A24" s="52" t="inlineStr">
        <is>
          <t>Infrastructure, hosting or facilities</t>
        </is>
      </c>
      <c r="B24" s="72" t="n"/>
      <c r="C24" s="73" t="n"/>
      <c r="D24" s="73" t="n"/>
      <c r="E24" s="73" t="n"/>
      <c r="F24" s="73" t="n"/>
      <c r="G24" s="73" t="n"/>
      <c r="H24" s="53">
        <f>SUM(C24:G24)</f>
        <v/>
      </c>
    </row>
    <row r="25" ht="15" customHeight="1" s="41">
      <c r="A25" s="52" t="inlineStr">
        <is>
          <t>Support and maintenance contracts</t>
        </is>
      </c>
      <c r="B25" s="72" t="n"/>
      <c r="C25" s="73" t="n"/>
      <c r="D25" s="73" t="n"/>
      <c r="E25" s="73" t="n"/>
      <c r="F25" s="73" t="n"/>
      <c r="G25" s="73" t="n"/>
      <c r="H25" s="53">
        <f>SUM(C25:G25)</f>
        <v/>
      </c>
    </row>
    <row r="26" ht="15" customHeight="1" s="41">
      <c r="A26" s="52" t="inlineStr">
        <is>
          <t>Staff to operate and support</t>
        </is>
      </c>
      <c r="B26" s="72" t="n"/>
      <c r="C26" s="73" t="n"/>
      <c r="D26" s="73" t="n"/>
      <c r="E26" s="73" t="n"/>
      <c r="F26" s="73" t="n"/>
      <c r="G26" s="73" t="n"/>
      <c r="H26" s="53">
        <f>SUM(C26:G26)</f>
        <v/>
      </c>
    </row>
    <row r="27" ht="15" customHeight="1" s="41">
      <c r="A27" s="52" t="inlineStr">
        <is>
          <t>Vendor or managed services</t>
        </is>
      </c>
      <c r="B27" s="72" t="n"/>
      <c r="C27" s="73" t="n"/>
      <c r="D27" s="73" t="n"/>
      <c r="E27" s="73" t="n"/>
      <c r="F27" s="73" t="n"/>
      <c r="G27" s="73" t="n"/>
      <c r="H27" s="53">
        <f>SUM(C27:G27)</f>
        <v/>
      </c>
    </row>
    <row r="28" ht="15" customHeight="1" s="41">
      <c r="A28" s="52" t="inlineStr">
        <is>
          <t>Tools and integrations</t>
        </is>
      </c>
      <c r="B28" s="72" t="n"/>
      <c r="C28" s="73" t="n"/>
      <c r="D28" s="73" t="n"/>
      <c r="E28" s="73" t="n"/>
      <c r="F28" s="73" t="n"/>
      <c r="G28" s="73" t="n"/>
      <c r="H28" s="53">
        <f>SUM(C28:G28)</f>
        <v/>
      </c>
    </row>
    <row r="29" ht="15" customHeight="1" s="41">
      <c r="A29" s="52" t="inlineStr">
        <is>
          <t>Security, compliance and audit</t>
        </is>
      </c>
      <c r="B29" s="72" t="n"/>
      <c r="C29" s="73" t="n"/>
      <c r="D29" s="73" t="n"/>
      <c r="E29" s="73" t="n"/>
      <c r="F29" s="73" t="n"/>
      <c r="G29" s="73" t="n"/>
      <c r="H29" s="53">
        <f>SUM(C29:G29)</f>
        <v/>
      </c>
    </row>
    <row r="30" ht="15" customHeight="1" s="41">
      <c r="A30" s="52" t="inlineStr">
        <is>
          <t>Other run cost</t>
        </is>
      </c>
      <c r="B30" s="72" t="n"/>
      <c r="C30" s="73" t="n"/>
      <c r="D30" s="73" t="n"/>
      <c r="E30" s="73" t="n"/>
      <c r="F30" s="73" t="n"/>
      <c r="G30" s="73" t="n"/>
      <c r="H30" s="53">
        <f>SUM(C30:G30)</f>
        <v/>
      </c>
    </row>
    <row r="31" ht="15" customHeight="1" s="41">
      <c r="A31" s="54" t="inlineStr">
        <is>
          <t>Total</t>
        </is>
      </c>
      <c r="B31" s="55" t="n"/>
      <c r="C31" s="56">
        <f>SUM(C23:C30)</f>
        <v/>
      </c>
      <c r="D31" s="56">
        <f>SUM(D23:D30)</f>
        <v/>
      </c>
      <c r="E31" s="56">
        <f>SUM(E23:E30)</f>
        <v/>
      </c>
      <c r="F31" s="56">
        <f>SUM(F23:F30)</f>
        <v/>
      </c>
      <c r="G31" s="56">
        <f>SUM(G23:G30)</f>
        <v/>
      </c>
      <c r="H31" s="56">
        <f>SUM(H23:H30)</f>
        <v/>
      </c>
    </row>
    <row r="32"/>
    <row r="33"/>
    <row r="34" ht="17.25" customHeight="1" s="41">
      <c r="A34" s="57" t="inlineStr">
        <is>
          <t>3. One-time program costs</t>
        </is>
      </c>
    </row>
    <row r="35" ht="15" customHeight="1" s="41">
      <c r="A35" s="50" t="n"/>
    </row>
    <row r="36"/>
    <row r="37" ht="30" customHeight="1" s="41">
      <c r="A37" s="51" t="inlineStr">
        <is>
          <t>Cost line</t>
        </is>
      </c>
      <c r="B37" s="51" t="inlineStr">
        <is>
          <t>Source / Notes</t>
        </is>
      </c>
      <c r="C37" s="51">
        <f>Inputs!A12</f>
        <v/>
      </c>
      <c r="D37" s="51">
        <f>Inputs!B12</f>
        <v/>
      </c>
      <c r="E37" s="51">
        <f>Inputs!C12</f>
        <v/>
      </c>
      <c r="F37" s="51">
        <f>Inputs!D12</f>
        <v/>
      </c>
      <c r="G37" s="51">
        <f>Inputs!E12</f>
        <v/>
      </c>
      <c r="H37" s="51" t="inlineStr">
        <is>
          <t>5-Year Total</t>
        </is>
      </c>
    </row>
    <row r="38" ht="15" customHeight="1" s="41">
      <c r="A38" s="52" t="inlineStr">
        <is>
          <t>Implementation partner or vendor services</t>
        </is>
      </c>
      <c r="B38" s="72" t="n"/>
      <c r="C38" s="73" t="n"/>
      <c r="D38" s="73" t="n"/>
      <c r="E38" s="73" t="n"/>
      <c r="F38" s="73" t="n"/>
      <c r="G38" s="73" t="n"/>
      <c r="H38" s="53">
        <f>SUM(C38:G38)</f>
        <v/>
      </c>
    </row>
    <row r="39" ht="15" customHeight="1" s="41">
      <c r="A39" s="52" t="inlineStr">
        <is>
          <t>Internal staff time and backfill</t>
        </is>
      </c>
      <c r="B39" s="72" t="n"/>
      <c r="C39" s="73" t="n"/>
      <c r="D39" s="73" t="n"/>
      <c r="E39" s="73" t="n"/>
      <c r="F39" s="73" t="n"/>
      <c r="G39" s="73" t="n"/>
      <c r="H39" s="53">
        <f>SUM(C39:G39)</f>
        <v/>
      </c>
    </row>
    <row r="40" ht="15" customHeight="1" s="41">
      <c r="A40" s="52" t="inlineStr">
        <is>
          <t>Software, tools or equipment purchases</t>
        </is>
      </c>
      <c r="B40" s="72" t="n"/>
      <c r="C40" s="73" t="n"/>
      <c r="D40" s="73" t="n"/>
      <c r="E40" s="73" t="n"/>
      <c r="F40" s="73" t="n"/>
      <c r="G40" s="73" t="n"/>
      <c r="H40" s="53">
        <f>SUM(C40:G40)</f>
        <v/>
      </c>
    </row>
    <row r="41" ht="15" customHeight="1" s="41">
      <c r="A41" s="52" t="inlineStr">
        <is>
          <t>Program and project management (PMO)</t>
        </is>
      </c>
      <c r="B41" s="72" t="n"/>
      <c r="C41" s="73" t="n"/>
      <c r="D41" s="73" t="n"/>
      <c r="E41" s="73" t="n"/>
      <c r="F41" s="73" t="n"/>
      <c r="G41" s="73" t="n"/>
      <c r="H41" s="53">
        <f>SUM(C41:G41)</f>
        <v/>
      </c>
    </row>
    <row r="42" ht="15" customHeight="1" s="41">
      <c r="A42" s="52" t="inlineStr">
        <is>
          <t>Testing and validation effort</t>
        </is>
      </c>
      <c r="B42" s="72" t="n"/>
      <c r="C42" s="73" t="n"/>
      <c r="D42" s="73" t="n"/>
      <c r="E42" s="73" t="n"/>
      <c r="F42" s="73" t="n"/>
      <c r="G42" s="73" t="n"/>
      <c r="H42" s="53">
        <f>SUM(C42:G42)</f>
        <v/>
      </c>
    </row>
    <row r="43" ht="15" customHeight="1" s="41">
      <c r="A43" s="52" t="inlineStr">
        <is>
          <t>Training and organizational change</t>
        </is>
      </c>
      <c r="B43" s="72" t="n"/>
      <c r="C43" s="73" t="n"/>
      <c r="D43" s="73" t="n"/>
      <c r="E43" s="73" t="n"/>
      <c r="F43" s="73" t="n"/>
      <c r="G43" s="73" t="n"/>
      <c r="H43" s="53">
        <f>SUM(C43:G43)</f>
        <v/>
      </c>
    </row>
    <row r="44" ht="15" customHeight="1" s="41">
      <c r="A44" s="52" t="inlineStr">
        <is>
          <t>Transition and retirement of the current state</t>
        </is>
      </c>
      <c r="B44" s="72" t="n"/>
      <c r="C44" s="73" t="n"/>
      <c r="D44" s="73" t="n"/>
      <c r="E44" s="73" t="n"/>
      <c r="F44" s="73" t="n"/>
      <c r="G44" s="73" t="n"/>
      <c r="H44" s="53">
        <f>SUM(C44:G44)</f>
        <v/>
      </c>
    </row>
    <row r="45" ht="15" customHeight="1" s="41">
      <c r="A45" s="52" t="inlineStr">
        <is>
          <t>Contract exit or early termination fees</t>
        </is>
      </c>
      <c r="B45" s="72" t="n"/>
      <c r="C45" s="73" t="n"/>
      <c r="D45" s="73" t="n"/>
      <c r="E45" s="73" t="n"/>
      <c r="F45" s="73" t="n"/>
      <c r="G45" s="73" t="n"/>
      <c r="H45" s="53">
        <f>SUM(C45:G45)</f>
        <v/>
      </c>
    </row>
    <row r="46" ht="15" customHeight="1" s="41">
      <c r="A46" s="52" t="inlineStr">
        <is>
          <t>Other one-time cost</t>
        </is>
      </c>
      <c r="B46" s="72" t="n"/>
      <c r="C46" s="73" t="n"/>
      <c r="D46" s="73" t="n"/>
      <c r="E46" s="73" t="n"/>
      <c r="F46" s="73" t="n"/>
      <c r="G46" s="73" t="n"/>
      <c r="H46" s="53">
        <f>SUM(C46:G46)</f>
        <v/>
      </c>
    </row>
    <row r="47" ht="15" customHeight="1" s="41">
      <c r="A47" s="54" t="inlineStr">
        <is>
          <t>Total</t>
        </is>
      </c>
      <c r="B47" s="55" t="n"/>
      <c r="C47" s="56">
        <f>SUM(C38:C46)</f>
        <v/>
      </c>
      <c r="D47" s="56">
        <f>SUM(D38:D46)</f>
        <v/>
      </c>
      <c r="E47" s="56">
        <f>SUM(E38:E46)</f>
        <v/>
      </c>
      <c r="F47" s="56">
        <f>SUM(F38:F46)</f>
        <v/>
      </c>
      <c r="G47" s="56">
        <f>SUM(G38:G46)</f>
        <v/>
      </c>
      <c r="H47" s="56">
        <f>SUM(H38:H46)</f>
        <v/>
      </c>
    </row>
    <row r="48"/>
    <row r="49" ht="15" customHeight="1" s="41">
      <c r="A49" s="70" t="inlineStr">
        <is>
          <t>Contingency %</t>
        </is>
      </c>
      <c r="B49" s="76" t="inlineStr">
        <is>
          <t>Set with the steering committee and Finance</t>
        </is>
      </c>
      <c r="C49" s="69" t="n"/>
    </row>
    <row r="50" ht="15" customHeight="1" s="41">
      <c r="A50" s="75" t="inlineStr">
        <is>
          <t>Total one-time cost incl. contingency</t>
        </is>
      </c>
      <c r="C50" s="59">
        <f>C47*(1+$C$49)</f>
        <v/>
      </c>
      <c r="D50" s="59">
        <f>D47*(1+$C$49)</f>
        <v/>
      </c>
      <c r="E50" s="59">
        <f>E47*(1+$C$49)</f>
        <v/>
      </c>
      <c r="F50" s="59">
        <f>F47*(1+$C$49)</f>
        <v/>
      </c>
      <c r="G50" s="59">
        <f>G47*(1+$C$49)</f>
        <v/>
      </c>
      <c r="H50" s="59">
        <f>SUM(C50:G50)</f>
        <v/>
      </c>
    </row>
    <row r="51" ht="15" customHeight="1" s="41">
      <c r="A51" s="77" t="inlineStr">
        <is>
          <t xml:space="preserve">  of which CapEx (per Inputs CapEx %)</t>
        </is>
      </c>
      <c r="C51" s="53">
        <f>C50*Inputs!$B$6</f>
        <v/>
      </c>
      <c r="D51" s="53">
        <f>D50*Inputs!$B$6</f>
        <v/>
      </c>
      <c r="E51" s="53">
        <f>E50*Inputs!$B$6</f>
        <v/>
      </c>
      <c r="F51" s="53">
        <f>F50*Inputs!$B$6</f>
        <v/>
      </c>
      <c r="G51" s="53">
        <f>G50*Inputs!$B$6</f>
        <v/>
      </c>
      <c r="H51" s="53">
        <f>H50*Inputs!$B$6</f>
        <v/>
      </c>
    </row>
    <row r="52" ht="15" customHeight="1" s="41">
      <c r="A52" s="77" t="inlineStr">
        <is>
          <t xml:space="preserve">  of which OpEx</t>
        </is>
      </c>
      <c r="C52" s="53">
        <f>C50-C51</f>
        <v/>
      </c>
      <c r="D52" s="53">
        <f>D50-D51</f>
        <v/>
      </c>
      <c r="E52" s="53">
        <f>E50-E51</f>
        <v/>
      </c>
      <c r="F52" s="53">
        <f>F50-F51</f>
        <v/>
      </c>
      <c r="G52" s="53">
        <f>G50-G51</f>
        <v/>
      </c>
      <c r="H52" s="53">
        <f>H50-H51</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H2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4" customWidth="1" style="40" min="1" max="1"/>
    <col width="38" customWidth="1" style="40" min="2" max="2"/>
    <col width="15" customWidth="1" style="40" min="3" max="7"/>
    <col width="17" customWidth="1" style="40" min="8" max="8"/>
  </cols>
  <sheetData>
    <row r="1" ht="17.25" customHeight="1" s="41">
      <c r="A1" s="49" t="inlineStr">
        <is>
          <t>Quantified Benefits (beyond run-cost savings)</t>
        </is>
      </c>
    </row>
    <row r="2" ht="15" customHeight="1" s="41">
      <c r="A2" s="50" t="inlineStr">
        <is>
          <t>Cost savings versus the status quo are calculated automatically on the Summary. Only enter benefits here that the business owner agrees to be measured on. Once the case is approved, the SIG Benefits Realization Tracker becomes the source of truth for benefit targets and results.</t>
        </is>
      </c>
    </row>
    <row r="3"/>
    <row r="4" ht="30" customHeight="1" s="41">
      <c r="A4" s="51" t="inlineStr">
        <is>
          <t>Benefit</t>
        </is>
      </c>
      <c r="B4" s="51" t="inlineStr">
        <is>
          <t>Source / Notes</t>
        </is>
      </c>
      <c r="C4" s="51">
        <f>Inputs!A12</f>
        <v/>
      </c>
      <c r="D4" s="51">
        <f>Inputs!B12</f>
        <v/>
      </c>
      <c r="E4" s="51">
        <f>Inputs!C12</f>
        <v/>
      </c>
      <c r="F4" s="51">
        <f>Inputs!D12</f>
        <v/>
      </c>
      <c r="G4" s="51">
        <f>Inputs!E12</f>
        <v/>
      </c>
      <c r="H4" s="51" t="inlineStr">
        <is>
          <t>5-Year Total</t>
        </is>
      </c>
    </row>
    <row r="5" ht="15" customHeight="1" s="41">
      <c r="A5" s="52" t="inlineStr">
        <is>
          <t>Productivity: hours saved per year</t>
        </is>
      </c>
      <c r="B5" s="64" t="n"/>
      <c r="C5" s="78" t="n"/>
      <c r="D5" s="78" t="n"/>
      <c r="E5" s="78" t="n"/>
      <c r="F5" s="78" t="n"/>
      <c r="G5" s="78" t="n"/>
    </row>
    <row r="6" ht="15" customHeight="1" s="41">
      <c r="A6" s="52" t="inlineStr">
        <is>
          <t>Loaded hourly rate</t>
        </is>
      </c>
      <c r="B6" s="64" t="n"/>
      <c r="C6" s="73" t="n"/>
      <c r="D6" s="73" t="n"/>
      <c r="E6" s="73" t="n"/>
      <c r="F6" s="73" t="n"/>
      <c r="G6" s="73" t="n"/>
    </row>
    <row r="7" ht="15" customHeight="1" s="41">
      <c r="A7" s="58" t="inlineStr">
        <is>
          <t>Productivity value</t>
        </is>
      </c>
      <c r="B7" s="52" t="n"/>
      <c r="C7" s="59">
        <f>C5*C6</f>
        <v/>
      </c>
      <c r="D7" s="59">
        <f>D5*D6</f>
        <v/>
      </c>
      <c r="E7" s="59">
        <f>E5*E6</f>
        <v/>
      </c>
      <c r="F7" s="59">
        <f>F5*F6</f>
        <v/>
      </c>
      <c r="G7" s="59">
        <f>G5*G6</f>
        <v/>
      </c>
      <c r="H7" s="59">
        <f>SUM(C7:G7)</f>
        <v/>
      </c>
    </row>
    <row r="8" ht="24.75" customHeight="1" s="41">
      <c r="A8" s="52" t="inlineStr">
        <is>
          <t>Avoided upgrade or refresh costs (if not in Current State)</t>
        </is>
      </c>
      <c r="B8" s="64" t="n"/>
      <c r="C8" s="73" t="n"/>
      <c r="D8" s="73" t="n"/>
      <c r="E8" s="73" t="n"/>
      <c r="F8" s="73" t="n"/>
      <c r="G8" s="73" t="n"/>
      <c r="H8" s="53">
        <f>SUM(C8:G8)</f>
        <v/>
      </c>
    </row>
    <row r="9" ht="15" customHeight="1" s="41">
      <c r="A9" s="52" t="inlineStr">
        <is>
          <t>Retired tools and licenses not listed elsewhere</t>
        </is>
      </c>
      <c r="B9" s="64" t="n"/>
      <c r="C9" s="73" t="n"/>
      <c r="D9" s="73" t="n"/>
      <c r="E9" s="73" t="n"/>
      <c r="F9" s="73" t="n"/>
      <c r="G9" s="73" t="n"/>
      <c r="H9" s="53">
        <f>SUM(C9:G9)</f>
        <v/>
      </c>
    </row>
    <row r="10" ht="15" customHeight="1" s="41">
      <c r="A10" s="52" t="inlineStr">
        <is>
          <t>Revenue or margin enabled by new analytics</t>
        </is>
      </c>
      <c r="B10" s="64" t="n"/>
      <c r="C10" s="73" t="n"/>
      <c r="D10" s="73" t="n"/>
      <c r="E10" s="73" t="n"/>
      <c r="F10" s="73" t="n"/>
      <c r="G10" s="73" t="n"/>
      <c r="H10" s="53">
        <f>SUM(C10:G10)</f>
        <v/>
      </c>
    </row>
    <row r="11" ht="15" customHeight="1" s="41">
      <c r="A11" s="52" t="inlineStr">
        <is>
          <t>Risk or compliance cost avoided</t>
        </is>
      </c>
      <c r="B11" s="64" t="n"/>
      <c r="C11" s="73" t="n"/>
      <c r="D11" s="73" t="n"/>
      <c r="E11" s="73" t="n"/>
      <c r="F11" s="73" t="n"/>
      <c r="G11" s="73" t="n"/>
      <c r="H11" s="53">
        <f>SUM(C11:G11)</f>
        <v/>
      </c>
    </row>
    <row r="12" ht="15" customHeight="1" s="41">
      <c r="A12" s="52" t="inlineStr">
        <is>
          <t>Other quantified benefit</t>
        </is>
      </c>
      <c r="B12" s="64" t="n"/>
      <c r="C12" s="73" t="n"/>
      <c r="D12" s="73" t="n"/>
      <c r="E12" s="73" t="n"/>
      <c r="F12" s="73" t="n"/>
      <c r="G12" s="73" t="n"/>
      <c r="H12" s="53">
        <f>SUM(C12:G12)</f>
        <v/>
      </c>
    </row>
    <row r="13" ht="15" customHeight="1" s="41">
      <c r="A13" s="54" t="inlineStr">
        <is>
          <t>Total quantified benefits</t>
        </is>
      </c>
      <c r="B13" s="55" t="n"/>
      <c r="C13" s="56">
        <f>C7+SUM(C8:C12)</f>
        <v/>
      </c>
      <c r="D13" s="56">
        <f>D7+SUM(D8:D12)</f>
        <v/>
      </c>
      <c r="E13" s="56">
        <f>E7+SUM(E8:E12)</f>
        <v/>
      </c>
      <c r="F13" s="56">
        <f>F7+SUM(F8:F12)</f>
        <v/>
      </c>
      <c r="G13" s="56">
        <f>G7+SUM(G8:G12)</f>
        <v/>
      </c>
      <c r="H13" s="56">
        <f>H7+SUM(H8:H12)</f>
        <v/>
      </c>
    </row>
    <row r="14"/>
    <row r="15" ht="15" customHeight="1" s="41">
      <c r="A15" s="70" t="inlineStr">
        <is>
          <t>Qualitative benefits (list, not scored)</t>
        </is>
      </c>
    </row>
    <row r="16" ht="15" customHeight="1" s="41">
      <c r="A16" s="64" t="n"/>
      <c r="B16" s="79" t="n"/>
      <c r="C16" s="79" t="n"/>
      <c r="D16" s="79" t="n"/>
      <c r="E16" s="79" t="n"/>
      <c r="F16" s="79" t="n"/>
      <c r="G16" s="79" t="n"/>
      <c r="H16" s="60" t="n"/>
    </row>
    <row r="17" ht="15" customHeight="1" s="41">
      <c r="A17" s="64" t="n"/>
      <c r="B17" s="79" t="n"/>
      <c r="C17" s="79" t="n"/>
      <c r="D17" s="79" t="n"/>
      <c r="E17" s="79" t="n"/>
      <c r="F17" s="79" t="n"/>
      <c r="G17" s="79" t="n"/>
      <c r="H17" s="60" t="n"/>
    </row>
    <row r="18" ht="15" customHeight="1" s="41">
      <c r="A18" s="64" t="n"/>
      <c r="B18" s="79" t="n"/>
      <c r="C18" s="79" t="n"/>
      <c r="D18" s="79" t="n"/>
      <c r="E18" s="79" t="n"/>
      <c r="F18" s="79" t="n"/>
      <c r="G18" s="79" t="n"/>
      <c r="H18" s="60" t="n"/>
    </row>
    <row r="19" ht="15" customHeight="1" s="41">
      <c r="A19" s="64" t="n"/>
      <c r="B19" s="79" t="n"/>
      <c r="C19" s="79" t="n"/>
      <c r="D19" s="79" t="n"/>
      <c r="E19" s="79" t="n"/>
      <c r="F19" s="79" t="n"/>
      <c r="G19" s="79" t="n"/>
      <c r="H19" s="60" t="n"/>
    </row>
    <row r="20" ht="15" customHeight="1" s="41">
      <c r="A20" s="64" t="n"/>
      <c r="B20" s="79" t="n"/>
      <c r="C20" s="79" t="n"/>
      <c r="D20" s="79" t="n"/>
      <c r="E20" s="79" t="n"/>
      <c r="F20" s="79" t="n"/>
      <c r="G20" s="79" t="n"/>
      <c r="H20" s="60" t="n"/>
    </row>
  </sheetData>
  <mergeCells count="5">
    <mergeCell ref="A18:H18"/>
    <mergeCell ref="A20:H20"/>
    <mergeCell ref="A16:H16"/>
    <mergeCell ref="A19:H19"/>
    <mergeCell ref="A17:H17"/>
  </mergeCell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worksheet>
</file>

<file path=xl/worksheets/sheet6.xml><?xml version="1.0" encoding="utf-8"?>
<worksheet xmlns="http://schemas.openxmlformats.org/spreadsheetml/2006/main">
  <sheetPr filterMode="0">
    <outlinePr summaryBelow="1" summaryRight="1"/>
    <pageSetUpPr fitToPage="1"/>
  </sheetPr>
  <dimension ref="A1:B1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8" customWidth="1" style="40" min="1" max="1"/>
    <col width="90" customWidth="1" style="40" min="2" max="2"/>
  </cols>
  <sheetData>
    <row r="1" ht="17.25" customHeight="1" s="41">
      <c r="A1" s="49" t="inlineStr">
        <is>
          <t>Lean Business Case: Program Epic</t>
        </is>
      </c>
    </row>
    <row r="2" ht="15" customHeight="1" s="41">
      <c r="A2" s="50" t="inlineStr">
        <is>
          <t>Narrative for the Portfolio Kanban (Reviewing &gt; Analyzing &gt; Ready). Keep each answer short.</t>
        </is>
      </c>
    </row>
    <row r="3"/>
    <row r="4" ht="30" customHeight="1" s="41">
      <c r="A4" s="51" t="inlineStr">
        <is>
          <t>Field</t>
        </is>
      </c>
      <c r="B4" s="51" t="inlineStr">
        <is>
          <t>Response</t>
        </is>
      </c>
    </row>
    <row r="5" ht="31.5" customHeight="1" s="41">
      <c r="A5" s="58" t="inlineStr">
        <is>
          <t>Epic name</t>
        </is>
      </c>
      <c r="B5" s="80" t="n"/>
    </row>
    <row r="6" ht="31.5" customHeight="1" s="41">
      <c r="A6" s="58" t="inlineStr">
        <is>
          <t>Epic owner</t>
        </is>
      </c>
      <c r="B6" s="80" t="n"/>
    </row>
    <row r="7" ht="31.5" customHeight="1" s="41">
      <c r="A7" s="58" t="inlineStr">
        <is>
          <t>Funnel entry date</t>
        </is>
      </c>
      <c r="B7" s="80" t="n"/>
    </row>
    <row r="8" ht="48" customHeight="1" s="41">
      <c r="A8" s="58" t="inlineStr">
        <is>
          <t>Epic hypothesis: For (customers) who (need), the (solution) is a (how) that (value). Unlike (current state), our solution (differentiator).</t>
        </is>
      </c>
      <c r="B8" s="80" t="n"/>
    </row>
    <row r="9" ht="31.5" customHeight="1" s="41">
      <c r="A9" s="58" t="inlineStr">
        <is>
          <t>Business outcomes (measurable)</t>
        </is>
      </c>
      <c r="B9" s="80" t="n"/>
    </row>
    <row r="10" ht="31.5" customHeight="1" s="41">
      <c r="A10" s="58" t="inlineStr">
        <is>
          <t>Leading indicators</t>
        </is>
      </c>
      <c r="B10" s="80" t="n"/>
    </row>
    <row r="11" ht="48" customHeight="1" s="41">
      <c r="A11" s="58" t="inlineStr">
        <is>
          <t>Non-functional requirements (security, compliance, performance)</t>
        </is>
      </c>
      <c r="B11" s="80" t="n"/>
    </row>
    <row r="12" ht="31.5" customHeight="1" s="41">
      <c r="A12" s="58" t="inlineStr">
        <is>
          <t>Minimum Viable Product (MVP) definition, e.g. first release</t>
        </is>
      </c>
      <c r="B12" s="80" t="n"/>
    </row>
    <row r="13" ht="31.5" customHeight="1" s="41">
      <c r="A13" s="58" t="inlineStr">
        <is>
          <t>In scope</t>
        </is>
      </c>
      <c r="B13" s="80" t="n"/>
    </row>
    <row r="14" ht="31.5" customHeight="1" s="41">
      <c r="A14" s="58" t="inlineStr">
        <is>
          <t>Out of scope</t>
        </is>
      </c>
      <c r="B14" s="80" t="n"/>
    </row>
    <row r="15" ht="31.5" customHeight="1" s="41">
      <c r="A15" s="58" t="inlineStr">
        <is>
          <t>Strategic Themes supported</t>
        </is>
      </c>
      <c r="B15" s="80" t="n"/>
    </row>
    <row r="16" ht="31.5" customHeight="1" s="41">
      <c r="A16" s="58" t="inlineStr">
        <is>
          <t>Key risks (link to RAID log)</t>
        </is>
      </c>
      <c r="B16" s="80" t="n"/>
    </row>
    <row r="17" ht="31.5" customHeight="1" s="41">
      <c r="A17" s="58" t="inlineStr">
        <is>
          <t>Solution alternatives considered</t>
        </is>
      </c>
      <c r="B17" s="80" t="n"/>
    </row>
    <row r="18" ht="31.5" customHeight="1" s="41">
      <c r="A18" s="58" t="inlineStr">
        <is>
          <t>Analysis summary (link to Summary tab)</t>
        </is>
      </c>
      <c r="B18" s="80" t="n"/>
    </row>
    <row r="19" ht="31.5" customHeight="1" s="41">
      <c r="A19" s="58" t="inlineStr">
        <is>
          <t>Go / No-Go decision, date and decision-maker</t>
        </is>
      </c>
      <c r="B19" s="80"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2026-10-05T11:27:28Z</dcterms:created>
  <dcterms:modified xmlns:dcterms="http://purl.org/dc/terms/" xmlns:xsi="http://www.w3.org/2001/XMLSchema-instance" xsi:type="dcterms:W3CDTF">2026-10-08T18:14:21Z</dcterms:modified>
  <cp:revision>0</cp:revision>
</cp:coreProperties>
</file>